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880" windowHeight="8070"/>
  </bookViews>
  <sheets>
    <sheet name="Bestandsopgørelse" sheetId="1" r:id="rId1"/>
    <sheet name="Kommunevis vildtudbytte" sheetId="2" r:id="rId2"/>
    <sheet name="Sammenstilling" sheetId="3" r:id="rId3"/>
    <sheet name="Tendens" sheetId="4" r:id="rId4"/>
  </sheets>
  <calcPr calcId="145621"/>
</workbook>
</file>

<file path=xl/calcChain.xml><?xml version="1.0" encoding="utf-8"?>
<calcChain xmlns="http://schemas.openxmlformats.org/spreadsheetml/2006/main">
  <c r="I31" i="2" l="1"/>
  <c r="I22" i="2"/>
  <c r="I13" i="2"/>
  <c r="I4" i="2"/>
  <c r="N13" i="1"/>
  <c r="L14" i="1"/>
  <c r="Q4" i="4" l="1"/>
  <c r="O4" i="4"/>
  <c r="D44" i="3"/>
  <c r="D41" i="3"/>
  <c r="N8" i="1" l="1"/>
  <c r="N24" i="1" l="1"/>
  <c r="N23" i="1"/>
  <c r="N19" i="1"/>
  <c r="N18" i="1"/>
  <c r="N14" i="1"/>
  <c r="I30" i="2"/>
  <c r="I29" i="2"/>
  <c r="I21" i="2"/>
  <c r="I20" i="2"/>
  <c r="I12" i="2"/>
  <c r="I11" i="2"/>
  <c r="I3" i="2"/>
  <c r="I2" i="2"/>
  <c r="N9" i="1" l="1"/>
  <c r="N4" i="1"/>
  <c r="N3" i="1"/>
</calcChain>
</file>

<file path=xl/sharedStrings.xml><?xml version="1.0" encoding="utf-8"?>
<sst xmlns="http://schemas.openxmlformats.org/spreadsheetml/2006/main" count="172" uniqueCount="43">
  <si>
    <t>Hjortevildtælling 2014</t>
  </si>
  <si>
    <t>Tælleområde</t>
  </si>
  <si>
    <t>Samlet</t>
  </si>
  <si>
    <t>Kronvildt</t>
  </si>
  <si>
    <t>Dåvildt</t>
  </si>
  <si>
    <t>Hjortevildtælling 2015</t>
  </si>
  <si>
    <t>&lt;10</t>
  </si>
  <si>
    <t>Thisted</t>
  </si>
  <si>
    <t>Brønderslev-Dronninglund</t>
  </si>
  <si>
    <t>Frederikshavn</t>
  </si>
  <si>
    <t>Jammerbugt</t>
  </si>
  <si>
    <t>Aalborg</t>
  </si>
  <si>
    <t>Hjørring</t>
  </si>
  <si>
    <t>i alt</t>
  </si>
  <si>
    <t>2012/13</t>
  </si>
  <si>
    <t>2013/14</t>
  </si>
  <si>
    <t>Frederikshavn-Hjørring-Aalborg-Brønderslev</t>
  </si>
  <si>
    <t>Opgjort Kronvildt</t>
  </si>
  <si>
    <t>Afskudt Kronvildt</t>
  </si>
  <si>
    <t>Opgjort Dåvildt</t>
  </si>
  <si>
    <t>Afskudt Dåvildt</t>
  </si>
  <si>
    <t>Krondyr</t>
  </si>
  <si>
    <t>Dådyr</t>
  </si>
  <si>
    <t>Rådyr</t>
  </si>
  <si>
    <t>Ræv</t>
  </si>
  <si>
    <t>Hjortevildtælling 2016</t>
  </si>
  <si>
    <t>Hjortevildtælling 2017</t>
  </si>
  <si>
    <t>Hjortevildtælling 2018</t>
  </si>
  <si>
    <t>2014/15</t>
  </si>
  <si>
    <t>2015/16</t>
  </si>
  <si>
    <t>2016/17</t>
  </si>
  <si>
    <t>2017/18</t>
  </si>
  <si>
    <t>2012-13</t>
  </si>
  <si>
    <t>2013-14</t>
  </si>
  <si>
    <t>2014-15</t>
  </si>
  <si>
    <t>2015-16</t>
  </si>
  <si>
    <t>2016-17</t>
  </si>
  <si>
    <t>2017-18</t>
  </si>
  <si>
    <t>15 sika</t>
  </si>
  <si>
    <t>Frederikshavn-Hjørring-Aalborg-Brønderslev-</t>
  </si>
  <si>
    <t>&gt;10</t>
  </si>
  <si>
    <t>9 sika</t>
  </si>
  <si>
    <t>Morsø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</si>
</sst>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4" xfId="0" applyFont="1" applyBorder="1"/>
    <xf numFmtId="0" fontId="0" fillId="0" borderId="3" xfId="0" applyBorder="1"/>
    <xf numFmtId="0" fontId="1" fillId="0" borderId="3" xfId="0" applyFont="1" applyBorder="1"/>
    <xf numFmtId="0" fontId="1" fillId="0" borderId="6" xfId="0" applyFont="1" applyBorder="1"/>
    <xf numFmtId="0" fontId="0" fillId="0" borderId="5" xfId="0" applyBorder="1"/>
    <xf numFmtId="0" fontId="0" fillId="0" borderId="4" xfId="0" applyBorder="1"/>
    <xf numFmtId="0" fontId="0" fillId="2" borderId="0" xfId="0" applyFill="1" applyBorder="1"/>
    <xf numFmtId="0" fontId="0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2013-14</a:t>
            </a:r>
          </a:p>
        </c:rich>
      </c:tx>
      <c:layout>
        <c:manualLayout>
          <c:xMode val="edge"/>
          <c:yMode val="edge"/>
          <c:x val="0.70933979406420355"/>
          <c:y val="3.249733027181756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Sammenstilling!$B$20</c:f>
              <c:strCache>
                <c:ptCount val="1"/>
                <c:pt idx="0">
                  <c:v>Thisted</c:v>
                </c:pt>
              </c:strCache>
            </c:strRef>
          </c:tx>
          <c:invertIfNegative val="0"/>
          <c:cat>
            <c:strRef>
              <c:f>Sammenstilling!$A$21:$A$25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Sammenstilling!$B$21:$B$25</c:f>
              <c:numCache>
                <c:formatCode>General</c:formatCode>
                <c:ptCount val="5"/>
                <c:pt idx="0">
                  <c:v>1405</c:v>
                </c:pt>
                <c:pt idx="1">
                  <c:v>384</c:v>
                </c:pt>
                <c:pt idx="3">
                  <c:v>548</c:v>
                </c:pt>
                <c:pt idx="4">
                  <c:v>206</c:v>
                </c:pt>
              </c:numCache>
            </c:numRef>
          </c:val>
        </c:ser>
        <c:ser>
          <c:idx val="1"/>
          <c:order val="1"/>
          <c:tx>
            <c:strRef>
              <c:f>Sammenstilling!$C$20</c:f>
              <c:strCache>
                <c:ptCount val="1"/>
                <c:pt idx="0">
                  <c:v>Jammerbugt</c:v>
                </c:pt>
              </c:strCache>
            </c:strRef>
          </c:tx>
          <c:invertIfNegative val="0"/>
          <c:cat>
            <c:strRef>
              <c:f>Sammenstilling!$A$21:$A$25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Sammenstilling!$C$21:$C$25</c:f>
              <c:numCache>
                <c:formatCode>General</c:formatCode>
                <c:ptCount val="5"/>
                <c:pt idx="0">
                  <c:v>856</c:v>
                </c:pt>
                <c:pt idx="1">
                  <c:v>267</c:v>
                </c:pt>
                <c:pt idx="3">
                  <c:v>638</c:v>
                </c:pt>
                <c:pt idx="4">
                  <c:v>247</c:v>
                </c:pt>
              </c:numCache>
            </c:numRef>
          </c:val>
        </c:ser>
        <c:ser>
          <c:idx val="2"/>
          <c:order val="2"/>
          <c:tx>
            <c:strRef>
              <c:f>Sammenstilling!$D$20</c:f>
              <c:strCache>
                <c:ptCount val="1"/>
                <c:pt idx="0">
                  <c:v>Frederikshavn-Hjørring-Aalborg-Brønderslev</c:v>
                </c:pt>
              </c:strCache>
            </c:strRef>
          </c:tx>
          <c:invertIfNegative val="0"/>
          <c:cat>
            <c:strRef>
              <c:f>Sammenstilling!$A$21:$A$25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Sammenstilling!$D$21:$D$25</c:f>
              <c:numCache>
                <c:formatCode>General</c:formatCode>
                <c:ptCount val="5"/>
                <c:pt idx="0">
                  <c:v>1011</c:v>
                </c:pt>
                <c:pt idx="1">
                  <c:v>264</c:v>
                </c:pt>
                <c:pt idx="3">
                  <c:v>991</c:v>
                </c:pt>
                <c:pt idx="4">
                  <c:v>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33024"/>
        <c:axId val="224038912"/>
      </c:barChart>
      <c:catAx>
        <c:axId val="22403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24038912"/>
        <c:crosses val="autoZero"/>
        <c:auto val="1"/>
        <c:lblAlgn val="ctr"/>
        <c:lblOffset val="100"/>
        <c:noMultiLvlLbl val="0"/>
      </c:catAx>
      <c:valAx>
        <c:axId val="22403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03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067797294568944"/>
          <c:y val="0.23466526896871726"/>
          <c:w val="0.291244094488189"/>
          <c:h val="0.4901544177604307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2012-13</a:t>
            </a:r>
          </a:p>
        </c:rich>
      </c:tx>
      <c:layout>
        <c:manualLayout>
          <c:xMode val="edge"/>
          <c:yMode val="edge"/>
          <c:x val="0.70498167388144317"/>
          <c:y val="3.81833323955724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Sammenstilling!$B$1</c:f>
              <c:strCache>
                <c:ptCount val="1"/>
                <c:pt idx="0">
                  <c:v>Thisted</c:v>
                </c:pt>
              </c:strCache>
            </c:strRef>
          </c:tx>
          <c:invertIfNegative val="0"/>
          <c:cat>
            <c:strRef>
              <c:f>Sammenstilling!$A$2:$A$6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Sammenstilling!$B$2:$B$6</c:f>
              <c:numCache>
                <c:formatCode>General</c:formatCode>
                <c:ptCount val="5"/>
                <c:pt idx="1">
                  <c:v>328</c:v>
                </c:pt>
                <c:pt idx="4">
                  <c:v>29</c:v>
                </c:pt>
              </c:numCache>
            </c:numRef>
          </c:val>
        </c:ser>
        <c:ser>
          <c:idx val="1"/>
          <c:order val="1"/>
          <c:tx>
            <c:strRef>
              <c:f>Sammenstilling!$C$1</c:f>
              <c:strCache>
                <c:ptCount val="1"/>
                <c:pt idx="0">
                  <c:v>Jammerbugt</c:v>
                </c:pt>
              </c:strCache>
            </c:strRef>
          </c:tx>
          <c:invertIfNegative val="0"/>
          <c:cat>
            <c:strRef>
              <c:f>Sammenstilling!$A$2:$A$6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Sammenstilling!$C$2:$C$6</c:f>
              <c:numCache>
                <c:formatCode>General</c:formatCode>
                <c:ptCount val="5"/>
                <c:pt idx="1">
                  <c:v>313</c:v>
                </c:pt>
                <c:pt idx="4">
                  <c:v>42</c:v>
                </c:pt>
              </c:numCache>
            </c:numRef>
          </c:val>
        </c:ser>
        <c:ser>
          <c:idx val="2"/>
          <c:order val="2"/>
          <c:tx>
            <c:strRef>
              <c:f>Sammenstilling!$D$1</c:f>
              <c:strCache>
                <c:ptCount val="1"/>
                <c:pt idx="0">
                  <c:v>Frederikshavn-Hjørring-Aalborg-Brønderslev</c:v>
                </c:pt>
              </c:strCache>
            </c:strRef>
          </c:tx>
          <c:invertIfNegative val="0"/>
          <c:cat>
            <c:strRef>
              <c:f>Sammenstilling!$A$2:$A$6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Sammenstilling!$D$2:$D$6</c:f>
              <c:numCache>
                <c:formatCode>General</c:formatCode>
                <c:ptCount val="5"/>
                <c:pt idx="1">
                  <c:v>277</c:v>
                </c:pt>
                <c:pt idx="4">
                  <c:v>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14304"/>
        <c:axId val="225315840"/>
      </c:barChart>
      <c:catAx>
        <c:axId val="22531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315840"/>
        <c:crosses val="autoZero"/>
        <c:auto val="1"/>
        <c:lblAlgn val="ctr"/>
        <c:lblOffset val="100"/>
        <c:noMultiLvlLbl val="0"/>
      </c:catAx>
      <c:valAx>
        <c:axId val="22531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31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836703249607822"/>
          <c:y val="0.25778645767341096"/>
          <c:w val="0.28835092118329797"/>
          <c:h val="0.493642195975416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2014-15</a:t>
            </a:r>
          </a:p>
        </c:rich>
      </c:tx>
      <c:layout>
        <c:manualLayout>
          <c:xMode val="edge"/>
          <c:yMode val="edge"/>
          <c:x val="0.70522152468710875"/>
          <c:y val="4.909281376557343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Sammenstilling!$B$39</c:f>
              <c:strCache>
                <c:ptCount val="1"/>
                <c:pt idx="0">
                  <c:v>Thisted</c:v>
                </c:pt>
              </c:strCache>
            </c:strRef>
          </c:tx>
          <c:invertIfNegative val="0"/>
          <c:cat>
            <c:strRef>
              <c:f>Sammenstilling!$A$40:$A$44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Sammenstilling!$B$40:$B$44</c:f>
              <c:numCache>
                <c:formatCode>General</c:formatCode>
                <c:ptCount val="5"/>
                <c:pt idx="0">
                  <c:v>1554</c:v>
                </c:pt>
                <c:pt idx="1">
                  <c:v>306</c:v>
                </c:pt>
                <c:pt idx="3">
                  <c:v>724</c:v>
                </c:pt>
                <c:pt idx="4">
                  <c:v>198</c:v>
                </c:pt>
              </c:numCache>
            </c:numRef>
          </c:val>
        </c:ser>
        <c:ser>
          <c:idx val="1"/>
          <c:order val="1"/>
          <c:tx>
            <c:strRef>
              <c:f>Sammenstilling!$C$39</c:f>
              <c:strCache>
                <c:ptCount val="1"/>
                <c:pt idx="0">
                  <c:v>Jammerbugt</c:v>
                </c:pt>
              </c:strCache>
            </c:strRef>
          </c:tx>
          <c:invertIfNegative val="0"/>
          <c:cat>
            <c:strRef>
              <c:f>Sammenstilling!$A$40:$A$44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Sammenstilling!$C$40:$C$44</c:f>
              <c:numCache>
                <c:formatCode>General</c:formatCode>
                <c:ptCount val="5"/>
                <c:pt idx="0">
                  <c:v>839</c:v>
                </c:pt>
                <c:pt idx="1">
                  <c:v>262</c:v>
                </c:pt>
                <c:pt idx="3">
                  <c:v>735</c:v>
                </c:pt>
                <c:pt idx="4">
                  <c:v>201</c:v>
                </c:pt>
              </c:numCache>
            </c:numRef>
          </c:val>
        </c:ser>
        <c:ser>
          <c:idx val="2"/>
          <c:order val="2"/>
          <c:tx>
            <c:strRef>
              <c:f>Sammenstilling!$D$39</c:f>
              <c:strCache>
                <c:ptCount val="1"/>
                <c:pt idx="0">
                  <c:v>Frederikshavn-Hjørring-Aalborg-Brønderslev-</c:v>
                </c:pt>
              </c:strCache>
            </c:strRef>
          </c:tx>
          <c:invertIfNegative val="0"/>
          <c:cat>
            <c:strRef>
              <c:f>Sammenstilling!$A$40:$A$44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Sammenstilling!$D$40:$D$44</c:f>
              <c:numCache>
                <c:formatCode>General</c:formatCode>
                <c:ptCount val="5"/>
                <c:pt idx="0">
                  <c:v>928</c:v>
                </c:pt>
                <c:pt idx="1">
                  <c:v>274</c:v>
                </c:pt>
                <c:pt idx="3">
                  <c:v>1192</c:v>
                </c:pt>
                <c:pt idx="4">
                  <c:v>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54496"/>
        <c:axId val="225356032"/>
      </c:barChart>
      <c:catAx>
        <c:axId val="22535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356032"/>
        <c:crosses val="autoZero"/>
        <c:auto val="1"/>
        <c:lblAlgn val="ctr"/>
        <c:lblOffset val="100"/>
        <c:noMultiLvlLbl val="0"/>
      </c:catAx>
      <c:valAx>
        <c:axId val="22535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354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2015-16</a:t>
            </a:r>
          </a:p>
        </c:rich>
      </c:tx>
      <c:layout>
        <c:manualLayout>
          <c:xMode val="edge"/>
          <c:yMode val="edge"/>
          <c:x val="0.70522152468710875"/>
          <c:y val="4.909281376557343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Sammenstilling!$B$58</c:f>
              <c:strCache>
                <c:ptCount val="1"/>
                <c:pt idx="0">
                  <c:v>Thisted</c:v>
                </c:pt>
              </c:strCache>
            </c:strRef>
          </c:tx>
          <c:invertIfNegative val="0"/>
          <c:cat>
            <c:strRef>
              <c:f>Sammenstilling!$A$59:$A$63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Sammenstilling!$B$59:$B$63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Sammenstilling!$C$58</c:f>
              <c:strCache>
                <c:ptCount val="1"/>
                <c:pt idx="0">
                  <c:v>Jammerbugt</c:v>
                </c:pt>
              </c:strCache>
            </c:strRef>
          </c:tx>
          <c:invertIfNegative val="0"/>
          <c:cat>
            <c:strRef>
              <c:f>Sammenstilling!$A$59:$A$63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Sammenstilling!$C$59:$C$63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Sammenstilling!$D$58</c:f>
              <c:strCache>
                <c:ptCount val="1"/>
                <c:pt idx="0">
                  <c:v>Frederikshavn-Hjørring-Aalborg-Brønderslev</c:v>
                </c:pt>
              </c:strCache>
            </c:strRef>
          </c:tx>
          <c:invertIfNegative val="0"/>
          <c:cat>
            <c:strRef>
              <c:f>Sammenstilling!$A$59:$A$63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Sammenstilling!$D$59:$D$63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79840"/>
        <c:axId val="225381376"/>
      </c:barChart>
      <c:catAx>
        <c:axId val="22537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5381376"/>
        <c:crosses val="autoZero"/>
        <c:auto val="1"/>
        <c:lblAlgn val="ctr"/>
        <c:lblOffset val="100"/>
        <c:noMultiLvlLbl val="0"/>
      </c:catAx>
      <c:valAx>
        <c:axId val="22538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379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2016-17</a:t>
            </a:r>
          </a:p>
        </c:rich>
      </c:tx>
      <c:layout>
        <c:manualLayout>
          <c:xMode val="edge"/>
          <c:yMode val="edge"/>
          <c:x val="0.70522152468710875"/>
          <c:y val="4.909281376557343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Sammenstilling!$B$77</c:f>
              <c:strCache>
                <c:ptCount val="1"/>
                <c:pt idx="0">
                  <c:v>Thisted</c:v>
                </c:pt>
              </c:strCache>
            </c:strRef>
          </c:tx>
          <c:invertIfNegative val="0"/>
          <c:cat>
            <c:strRef>
              <c:f>Sammenstilling!$A$78:$A$82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Sammenstilling!$B$78:$B$82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Sammenstilling!$C$77</c:f>
              <c:strCache>
                <c:ptCount val="1"/>
                <c:pt idx="0">
                  <c:v>Jammerbugt</c:v>
                </c:pt>
              </c:strCache>
            </c:strRef>
          </c:tx>
          <c:invertIfNegative val="0"/>
          <c:cat>
            <c:strRef>
              <c:f>Sammenstilling!$A$78:$A$82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Sammenstilling!$C$78:$C$82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Sammenstilling!$D$77</c:f>
              <c:strCache>
                <c:ptCount val="1"/>
                <c:pt idx="0">
                  <c:v>Frederikshavn-Hjørring-Aalborg-Brønderslev</c:v>
                </c:pt>
              </c:strCache>
            </c:strRef>
          </c:tx>
          <c:invertIfNegative val="0"/>
          <c:cat>
            <c:strRef>
              <c:f>Sammenstilling!$A$78:$A$82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Sammenstilling!$D$78:$D$82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24512"/>
        <c:axId val="225426048"/>
      </c:barChart>
      <c:catAx>
        <c:axId val="22542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26048"/>
        <c:crosses val="autoZero"/>
        <c:auto val="1"/>
        <c:lblAlgn val="ctr"/>
        <c:lblOffset val="100"/>
        <c:noMultiLvlLbl val="0"/>
      </c:catAx>
      <c:valAx>
        <c:axId val="22542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424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2017-18</a:t>
            </a:r>
          </a:p>
        </c:rich>
      </c:tx>
      <c:layout>
        <c:manualLayout>
          <c:xMode val="edge"/>
          <c:yMode val="edge"/>
          <c:x val="0.70522152468710875"/>
          <c:y val="4.909281376557343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Sammenstilling!$B$96</c:f>
              <c:strCache>
                <c:ptCount val="1"/>
                <c:pt idx="0">
                  <c:v>Thisted</c:v>
                </c:pt>
              </c:strCache>
            </c:strRef>
          </c:tx>
          <c:invertIfNegative val="0"/>
          <c:cat>
            <c:strRef>
              <c:f>Sammenstilling!$A$97:$A$101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Sammenstilling!$B$97:$B$101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Sammenstilling!$C$96</c:f>
              <c:strCache>
                <c:ptCount val="1"/>
                <c:pt idx="0">
                  <c:v>Jammerbugt</c:v>
                </c:pt>
              </c:strCache>
            </c:strRef>
          </c:tx>
          <c:invertIfNegative val="0"/>
          <c:cat>
            <c:strRef>
              <c:f>Sammenstilling!$A$97:$A$101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Sammenstilling!$C$97:$C$101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Sammenstilling!$D$96</c:f>
              <c:strCache>
                <c:ptCount val="1"/>
                <c:pt idx="0">
                  <c:v>Frederikshavn-Hjørring-Aalborg-Brønderslev</c:v>
                </c:pt>
              </c:strCache>
            </c:strRef>
          </c:tx>
          <c:invertIfNegative val="0"/>
          <c:cat>
            <c:strRef>
              <c:f>Sammenstilling!$A$97:$A$101</c:f>
              <c:strCache>
                <c:ptCount val="5"/>
                <c:pt idx="0">
                  <c:v>Opgjort Kronvildt</c:v>
                </c:pt>
                <c:pt idx="1">
                  <c:v>Afskudt Kronvildt</c:v>
                </c:pt>
                <c:pt idx="3">
                  <c:v>Opgjort Dåvildt</c:v>
                </c:pt>
                <c:pt idx="4">
                  <c:v>Afskudt Dåvildt</c:v>
                </c:pt>
              </c:strCache>
            </c:strRef>
          </c:cat>
          <c:val>
            <c:numRef>
              <c:f>Sammenstilling!$D$97:$D$101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52416"/>
        <c:axId val="225453952"/>
      </c:barChart>
      <c:catAx>
        <c:axId val="22545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53952"/>
        <c:crosses val="autoZero"/>
        <c:auto val="1"/>
        <c:lblAlgn val="ctr"/>
        <c:lblOffset val="100"/>
        <c:noMultiLvlLbl val="0"/>
      </c:catAx>
      <c:valAx>
        <c:axId val="22545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452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Tendens!$B$1</c:f>
              <c:strCache>
                <c:ptCount val="1"/>
                <c:pt idx="0">
                  <c:v>Opgjort Kronvildt</c:v>
                </c:pt>
              </c:strCache>
            </c:strRef>
          </c:tx>
          <c:marker>
            <c:symbol val="none"/>
          </c:marker>
          <c:cat>
            <c:strRef>
              <c:f>Tendens!$A$2:$A$7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Tendens!$B$2:$B$7</c:f>
              <c:numCache>
                <c:formatCode>General</c:formatCode>
                <c:ptCount val="6"/>
                <c:pt idx="1">
                  <c:v>1405</c:v>
                </c:pt>
                <c:pt idx="2">
                  <c:v>1554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Tendens!$C$1</c:f>
              <c:strCache>
                <c:ptCount val="1"/>
                <c:pt idx="0">
                  <c:v>Afskudt Kronvildt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Tendens!$A$2:$A$7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Tendens!$C$2:$C$7</c:f>
              <c:numCache>
                <c:formatCode>General</c:formatCode>
                <c:ptCount val="6"/>
                <c:pt idx="0">
                  <c:v>328</c:v>
                </c:pt>
                <c:pt idx="1">
                  <c:v>384</c:v>
                </c:pt>
                <c:pt idx="2">
                  <c:v>306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Tendens!$D$1</c:f>
              <c:strCache>
                <c:ptCount val="1"/>
                <c:pt idx="0">
                  <c:v>Opgjort Dåvildt</c:v>
                </c:pt>
              </c:strCache>
            </c:strRef>
          </c:tx>
          <c:marker>
            <c:symbol val="none"/>
          </c:marker>
          <c:cat>
            <c:strRef>
              <c:f>Tendens!$A$2:$A$7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Tendens!$D$2:$D$7</c:f>
              <c:numCache>
                <c:formatCode>General</c:formatCode>
                <c:ptCount val="6"/>
                <c:pt idx="1">
                  <c:v>548</c:v>
                </c:pt>
                <c:pt idx="2">
                  <c:v>724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Tendens!$E$1</c:f>
              <c:strCache>
                <c:ptCount val="1"/>
                <c:pt idx="0">
                  <c:v>Afskudt Dåvildt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Tendens!$A$2:$A$7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Tendens!$E$2:$E$7</c:f>
              <c:numCache>
                <c:formatCode>General</c:formatCode>
                <c:ptCount val="6"/>
                <c:pt idx="0">
                  <c:v>29</c:v>
                </c:pt>
                <c:pt idx="1">
                  <c:v>206</c:v>
                </c:pt>
                <c:pt idx="2">
                  <c:v>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7376"/>
        <c:axId val="198358912"/>
      </c:lineChart>
      <c:catAx>
        <c:axId val="19835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8358912"/>
        <c:crosses val="autoZero"/>
        <c:auto val="1"/>
        <c:lblAlgn val="ctr"/>
        <c:lblOffset val="100"/>
        <c:noMultiLvlLbl val="0"/>
      </c:catAx>
      <c:valAx>
        <c:axId val="19835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357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Tendens!$H$1</c:f>
              <c:strCache>
                <c:ptCount val="1"/>
                <c:pt idx="0">
                  <c:v>Opgjort Kronvildt</c:v>
                </c:pt>
              </c:strCache>
            </c:strRef>
          </c:tx>
          <c:marker>
            <c:symbol val="none"/>
          </c:marker>
          <c:cat>
            <c:strRef>
              <c:f>Tendens!$G$2:$G$7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Tendens!$H$2:$H$7</c:f>
              <c:numCache>
                <c:formatCode>General</c:formatCode>
                <c:ptCount val="6"/>
                <c:pt idx="1">
                  <c:v>856</c:v>
                </c:pt>
                <c:pt idx="2">
                  <c:v>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Tendens!$I$1</c:f>
              <c:strCache>
                <c:ptCount val="1"/>
                <c:pt idx="0">
                  <c:v>Afskudt Kronvildt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Tendens!$G$2:$G$7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Tendens!$I$2:$I$7</c:f>
              <c:numCache>
                <c:formatCode>General</c:formatCode>
                <c:ptCount val="6"/>
                <c:pt idx="0">
                  <c:v>313</c:v>
                </c:pt>
                <c:pt idx="1">
                  <c:v>267</c:v>
                </c:pt>
                <c:pt idx="2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Tendens!$J$1</c:f>
              <c:strCache>
                <c:ptCount val="1"/>
                <c:pt idx="0">
                  <c:v>Opgjort Dåvildt</c:v>
                </c:pt>
              </c:strCache>
            </c:strRef>
          </c:tx>
          <c:marker>
            <c:symbol val="none"/>
          </c:marker>
          <c:cat>
            <c:strRef>
              <c:f>Tendens!$G$2:$G$7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Tendens!$J$2:$J$7</c:f>
              <c:numCache>
                <c:formatCode>General</c:formatCode>
                <c:ptCount val="6"/>
                <c:pt idx="1">
                  <c:v>638</c:v>
                </c:pt>
                <c:pt idx="2">
                  <c:v>735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Tendens!$K$1</c:f>
              <c:strCache>
                <c:ptCount val="1"/>
                <c:pt idx="0">
                  <c:v>Afskudt Dåvildt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Tendens!$G$2:$G$7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Tendens!$K$2:$K$7</c:f>
              <c:numCache>
                <c:formatCode>General</c:formatCode>
                <c:ptCount val="6"/>
                <c:pt idx="0">
                  <c:v>42</c:v>
                </c:pt>
                <c:pt idx="1">
                  <c:v>247</c:v>
                </c:pt>
                <c:pt idx="2">
                  <c:v>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61312"/>
        <c:axId val="198462848"/>
      </c:lineChart>
      <c:catAx>
        <c:axId val="19846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8462848"/>
        <c:crosses val="autoZero"/>
        <c:auto val="1"/>
        <c:lblAlgn val="ctr"/>
        <c:lblOffset val="100"/>
        <c:noMultiLvlLbl val="0"/>
      </c:catAx>
      <c:valAx>
        <c:axId val="19846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461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Tendens!$N$1</c:f>
              <c:strCache>
                <c:ptCount val="1"/>
                <c:pt idx="0">
                  <c:v>Opgjort Kronvildt</c:v>
                </c:pt>
              </c:strCache>
            </c:strRef>
          </c:tx>
          <c:marker>
            <c:symbol val="none"/>
          </c:marker>
          <c:cat>
            <c:strRef>
              <c:f>Tendens!$M$2:$M$7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Tendens!$N$2:$N$7</c:f>
              <c:numCache>
                <c:formatCode>General</c:formatCode>
                <c:ptCount val="6"/>
                <c:pt idx="1">
                  <c:v>1011</c:v>
                </c:pt>
                <c:pt idx="2">
                  <c:v>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Tendens!$O$1</c:f>
              <c:strCache>
                <c:ptCount val="1"/>
                <c:pt idx="0">
                  <c:v>Afskudt Kronvildt</c:v>
                </c:pt>
              </c:strCache>
            </c:strRef>
          </c:tx>
          <c:marker>
            <c:symbol val="none"/>
          </c:marker>
          <c:cat>
            <c:strRef>
              <c:f>Tendens!$M$2:$M$7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Tendens!$O$2:$O$7</c:f>
              <c:numCache>
                <c:formatCode>General</c:formatCode>
                <c:ptCount val="6"/>
                <c:pt idx="0">
                  <c:v>277</c:v>
                </c:pt>
                <c:pt idx="1">
                  <c:v>264</c:v>
                </c:pt>
                <c:pt idx="2">
                  <c:v>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Tendens!$P$1</c:f>
              <c:strCache>
                <c:ptCount val="1"/>
                <c:pt idx="0">
                  <c:v>Opgjort Dåvildt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Tendens!$M$2:$M$7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Tendens!$P$2:$P$7</c:f>
              <c:numCache>
                <c:formatCode>General</c:formatCode>
                <c:ptCount val="6"/>
                <c:pt idx="1">
                  <c:v>991</c:v>
                </c:pt>
                <c:pt idx="2">
                  <c:v>1192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Tendens!$Q$1</c:f>
              <c:strCache>
                <c:ptCount val="1"/>
                <c:pt idx="0">
                  <c:v>Afskudt Dåvildt</c:v>
                </c:pt>
              </c:strCache>
            </c:strRef>
          </c:tx>
          <c:marker>
            <c:symbol val="none"/>
          </c:marker>
          <c:cat>
            <c:strRef>
              <c:f>Tendens!$M$2:$M$7</c:f>
              <c:strCache>
                <c:ptCount val="6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</c:strCache>
            </c:strRef>
          </c:cat>
          <c:val>
            <c:numRef>
              <c:f>Tendens!$Q$2:$Q$7</c:f>
              <c:numCache>
                <c:formatCode>General</c:formatCode>
                <c:ptCount val="6"/>
                <c:pt idx="0">
                  <c:v>294</c:v>
                </c:pt>
                <c:pt idx="1">
                  <c:v>268</c:v>
                </c:pt>
                <c:pt idx="2">
                  <c:v>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89600"/>
        <c:axId val="198491136"/>
      </c:lineChart>
      <c:catAx>
        <c:axId val="19848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491136"/>
        <c:crosses val="autoZero"/>
        <c:auto val="1"/>
        <c:lblAlgn val="ctr"/>
        <c:lblOffset val="100"/>
        <c:noMultiLvlLbl val="0"/>
      </c:catAx>
      <c:valAx>
        <c:axId val="19849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489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128259</xdr:colOff>
      <xdr:row>1</xdr:row>
      <xdr:rowOff>57150</xdr:rowOff>
    </xdr:from>
    <xdr:to>
      <xdr:col>24</xdr:col>
      <xdr:colOff>417757</xdr:colOff>
      <xdr:row>22</xdr:row>
      <xdr:rowOff>66675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2209" y="247650"/>
          <a:ext cx="6385498" cy="4010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25</xdr:row>
      <xdr:rowOff>48867</xdr:rowOff>
    </xdr:from>
    <xdr:to>
      <xdr:col>3</xdr:col>
      <xdr:colOff>2617304</xdr:colOff>
      <xdr:row>37</xdr:row>
      <xdr:rowOff>107675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115956</xdr:colOff>
      <xdr:row>6</xdr:row>
      <xdr:rowOff>73716</xdr:rowOff>
    </xdr:from>
    <xdr:to>
      <xdr:col>3</xdr:col>
      <xdr:colOff>2708413</xdr:colOff>
      <xdr:row>18</xdr:row>
      <xdr:rowOff>115957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82823</xdr:colOff>
      <xdr:row>44</xdr:row>
      <xdr:rowOff>57147</xdr:rowOff>
    </xdr:from>
    <xdr:to>
      <xdr:col>3</xdr:col>
      <xdr:colOff>2724978</xdr:colOff>
      <xdr:row>56</xdr:row>
      <xdr:rowOff>99390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99391</xdr:colOff>
      <xdr:row>63</xdr:row>
      <xdr:rowOff>74544</xdr:rowOff>
    </xdr:from>
    <xdr:to>
      <xdr:col>3</xdr:col>
      <xdr:colOff>2741546</xdr:colOff>
      <xdr:row>75</xdr:row>
      <xdr:rowOff>116787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57978</xdr:colOff>
      <xdr:row>82</xdr:row>
      <xdr:rowOff>66260</xdr:rowOff>
    </xdr:from>
    <xdr:to>
      <xdr:col>3</xdr:col>
      <xdr:colOff>2700133</xdr:colOff>
      <xdr:row>94</xdr:row>
      <xdr:rowOff>108503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49696</xdr:colOff>
      <xdr:row>101</xdr:row>
      <xdr:rowOff>66261</xdr:rowOff>
    </xdr:from>
    <xdr:to>
      <xdr:col>3</xdr:col>
      <xdr:colOff>2691851</xdr:colOff>
      <xdr:row>113</xdr:row>
      <xdr:rowOff>108504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42862</xdr:rowOff>
    </xdr:from>
    <xdr:to>
      <xdr:col>4</xdr:col>
      <xdr:colOff>771525</xdr:colOff>
      <xdr:row>23</xdr:row>
      <xdr:rowOff>119062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9</xdr:row>
      <xdr:rowOff>47625</xdr:rowOff>
    </xdr:from>
    <xdr:to>
      <xdr:col>10</xdr:col>
      <xdr:colOff>781050</xdr:colOff>
      <xdr:row>23</xdr:row>
      <xdr:rowOff>66675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276225</xdr:colOff>
      <xdr:row>9</xdr:row>
      <xdr:rowOff>38100</xdr:rowOff>
    </xdr:from>
    <xdr:to>
      <xdr:col>16</xdr:col>
      <xdr:colOff>533400</xdr:colOff>
      <xdr:row>23</xdr:row>
      <xdr:rowOff>57150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4" zoomScaleNormal="100" workbookViewId="0">
      <selection activeCell="J16" sqref="J16"/>
    </sheetView>
  </sheetViews>
  <sheetFormatPr defaultRowHeight="15" x14ac:dyDescent="0.25"/>
  <cols>
    <col min="1" max="1" width="20.85546875" bestFit="1" customWidth="1"/>
    <col min="2" max="2" width="3" bestFit="1" customWidth="1"/>
    <col min="3" max="4" width="4" bestFit="1" customWidth="1"/>
    <col min="5" max="5" width="5" bestFit="1" customWidth="1"/>
    <col min="6" max="8" width="4" bestFit="1" customWidth="1"/>
    <col min="9" max="9" width="4.7109375" customWidth="1"/>
    <col min="10" max="12" width="4" bestFit="1" customWidth="1"/>
    <col min="13" max="13" width="3" bestFit="1" customWidth="1"/>
    <col min="14" max="14" width="7.140625" bestFit="1" customWidth="1"/>
  </cols>
  <sheetData>
    <row r="1" spans="1:14" x14ac:dyDescent="0.25">
      <c r="A1" s="8" t="s">
        <v>0</v>
      </c>
    </row>
    <row r="2" spans="1:14" x14ac:dyDescent="0.25">
      <c r="A2" s="1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 t="s">
        <v>2</v>
      </c>
    </row>
    <row r="3" spans="1:14" x14ac:dyDescent="0.25">
      <c r="A3" s="13" t="s">
        <v>3</v>
      </c>
      <c r="B3">
        <v>10</v>
      </c>
      <c r="C3">
        <v>135</v>
      </c>
      <c r="D3">
        <v>825</v>
      </c>
      <c r="E3">
        <v>435</v>
      </c>
      <c r="F3">
        <v>456</v>
      </c>
      <c r="G3">
        <v>400</v>
      </c>
      <c r="H3">
        <v>71</v>
      </c>
      <c r="I3" s="1">
        <v>10</v>
      </c>
      <c r="J3">
        <v>470</v>
      </c>
      <c r="K3">
        <v>450</v>
      </c>
      <c r="L3">
        <v>10</v>
      </c>
      <c r="M3">
        <v>0</v>
      </c>
      <c r="N3">
        <f>SUM(B3:M3)</f>
        <v>3272</v>
      </c>
    </row>
    <row r="4" spans="1:14" x14ac:dyDescent="0.25">
      <c r="A4" s="13" t="s">
        <v>4</v>
      </c>
      <c r="B4">
        <v>10</v>
      </c>
      <c r="C4">
        <v>140</v>
      </c>
      <c r="D4">
        <v>120</v>
      </c>
      <c r="E4">
        <v>288</v>
      </c>
      <c r="F4">
        <v>428</v>
      </c>
      <c r="G4">
        <v>210</v>
      </c>
      <c r="H4">
        <v>291</v>
      </c>
      <c r="I4">
        <v>10</v>
      </c>
      <c r="J4">
        <v>270</v>
      </c>
      <c r="K4">
        <v>180</v>
      </c>
      <c r="L4">
        <v>240</v>
      </c>
      <c r="M4">
        <v>60</v>
      </c>
      <c r="N4">
        <f>SUM(B4:M4)</f>
        <v>2247</v>
      </c>
    </row>
    <row r="6" spans="1:14" x14ac:dyDescent="0.25">
      <c r="A6" s="8" t="s">
        <v>5</v>
      </c>
    </row>
    <row r="7" spans="1:14" x14ac:dyDescent="0.25">
      <c r="A7" s="11" t="s">
        <v>1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 t="s">
        <v>2</v>
      </c>
    </row>
    <row r="8" spans="1:14" x14ac:dyDescent="0.25">
      <c r="A8" s="13" t="s">
        <v>3</v>
      </c>
      <c r="B8">
        <v>9</v>
      </c>
      <c r="C8">
        <v>145</v>
      </c>
      <c r="D8">
        <v>710</v>
      </c>
      <c r="E8">
        <v>690</v>
      </c>
      <c r="F8">
        <v>444</v>
      </c>
      <c r="G8">
        <v>395</v>
      </c>
      <c r="H8">
        <v>72</v>
      </c>
      <c r="I8" s="1" t="s">
        <v>6</v>
      </c>
      <c r="J8">
        <v>354</v>
      </c>
      <c r="K8">
        <v>502</v>
      </c>
      <c r="L8" t="s">
        <v>6</v>
      </c>
      <c r="M8">
        <v>0</v>
      </c>
      <c r="N8">
        <f>SUM(B8:M8)+20</f>
        <v>3341</v>
      </c>
    </row>
    <row r="9" spans="1:14" x14ac:dyDescent="0.25">
      <c r="A9" s="13" t="s">
        <v>4</v>
      </c>
      <c r="B9">
        <v>3</v>
      </c>
      <c r="C9">
        <v>158</v>
      </c>
      <c r="D9">
        <v>130</v>
      </c>
      <c r="E9">
        <v>433</v>
      </c>
      <c r="F9">
        <v>500</v>
      </c>
      <c r="G9">
        <v>235</v>
      </c>
      <c r="H9">
        <v>210</v>
      </c>
      <c r="I9">
        <v>25</v>
      </c>
      <c r="J9">
        <v>332</v>
      </c>
      <c r="K9">
        <v>270</v>
      </c>
      <c r="L9">
        <v>275</v>
      </c>
      <c r="M9">
        <v>80</v>
      </c>
      <c r="N9">
        <f>SUM(B9:M9)</f>
        <v>2651</v>
      </c>
    </row>
    <row r="10" spans="1:14" x14ac:dyDescent="0.25">
      <c r="J10" t="s">
        <v>38</v>
      </c>
    </row>
    <row r="11" spans="1:14" x14ac:dyDescent="0.25">
      <c r="A11" s="8" t="s">
        <v>25</v>
      </c>
    </row>
    <row r="12" spans="1:14" x14ac:dyDescent="0.25">
      <c r="A12" s="11" t="s">
        <v>1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 t="s">
        <v>2</v>
      </c>
    </row>
    <row r="13" spans="1:14" x14ac:dyDescent="0.25">
      <c r="A13" s="13" t="s">
        <v>3</v>
      </c>
      <c r="B13">
        <v>5</v>
      </c>
      <c r="C13">
        <v>155</v>
      </c>
      <c r="D13">
        <v>880</v>
      </c>
      <c r="E13">
        <v>787</v>
      </c>
      <c r="F13">
        <v>538</v>
      </c>
      <c r="G13">
        <v>440</v>
      </c>
      <c r="H13">
        <v>64</v>
      </c>
      <c r="I13" s="1" t="s">
        <v>6</v>
      </c>
      <c r="J13">
        <v>303</v>
      </c>
      <c r="K13">
        <v>632</v>
      </c>
      <c r="L13" t="s">
        <v>40</v>
      </c>
      <c r="M13">
        <v>0</v>
      </c>
      <c r="N13">
        <f>SUM(B13:M13)+20</f>
        <v>3824</v>
      </c>
    </row>
    <row r="14" spans="1:14" x14ac:dyDescent="0.25">
      <c r="A14" s="13" t="s">
        <v>4</v>
      </c>
      <c r="B14">
        <v>1</v>
      </c>
      <c r="C14">
        <v>165</v>
      </c>
      <c r="D14">
        <v>185</v>
      </c>
      <c r="E14">
        <v>551</v>
      </c>
      <c r="F14">
        <v>545</v>
      </c>
      <c r="G14">
        <v>240</v>
      </c>
      <c r="H14">
        <v>188</v>
      </c>
      <c r="I14">
        <v>25</v>
      </c>
      <c r="J14">
        <v>343</v>
      </c>
      <c r="K14">
        <v>334</v>
      </c>
      <c r="L14">
        <f>60+75+150+75</f>
        <v>360</v>
      </c>
      <c r="M14">
        <v>80</v>
      </c>
      <c r="N14">
        <f>SUM(B14:M14)</f>
        <v>3017</v>
      </c>
    </row>
    <row r="15" spans="1:14" x14ac:dyDescent="0.25">
      <c r="J15" t="s">
        <v>41</v>
      </c>
    </row>
    <row r="16" spans="1:14" x14ac:dyDescent="0.25">
      <c r="A16" s="8" t="s">
        <v>26</v>
      </c>
    </row>
    <row r="17" spans="1:14" x14ac:dyDescent="0.25">
      <c r="A17" s="11" t="s">
        <v>1</v>
      </c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  <c r="N17" s="2" t="s">
        <v>2</v>
      </c>
    </row>
    <row r="18" spans="1:14" x14ac:dyDescent="0.25">
      <c r="A18" s="13" t="s">
        <v>3</v>
      </c>
      <c r="I18" s="1"/>
      <c r="N18">
        <f>SUM(B18:M18)</f>
        <v>0</v>
      </c>
    </row>
    <row r="19" spans="1:14" x14ac:dyDescent="0.25">
      <c r="A19" s="13" t="s">
        <v>4</v>
      </c>
      <c r="N19">
        <f>SUM(B19:M19)</f>
        <v>0</v>
      </c>
    </row>
    <row r="21" spans="1:14" x14ac:dyDescent="0.25">
      <c r="A21" s="8" t="s">
        <v>27</v>
      </c>
    </row>
    <row r="22" spans="1:14" x14ac:dyDescent="0.25">
      <c r="A22" s="11" t="s">
        <v>1</v>
      </c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 t="s">
        <v>2</v>
      </c>
    </row>
    <row r="23" spans="1:14" x14ac:dyDescent="0.25">
      <c r="A23" s="13" t="s">
        <v>3</v>
      </c>
      <c r="I23" s="1"/>
      <c r="N23">
        <f>SUM(B23:M23)</f>
        <v>0</v>
      </c>
    </row>
    <row r="24" spans="1:14" x14ac:dyDescent="0.25">
      <c r="A24" s="13" t="s">
        <v>4</v>
      </c>
      <c r="N24">
        <f>SUM(B24:M24)</f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I4" sqref="I4"/>
    </sheetView>
  </sheetViews>
  <sheetFormatPr defaultRowHeight="15" x14ac:dyDescent="0.25"/>
  <cols>
    <col min="2" max="2" width="7.5703125" bestFit="1" customWidth="1"/>
    <col min="3" max="3" width="25" bestFit="1" customWidth="1"/>
    <col min="4" max="4" width="13.7109375" bestFit="1" customWidth="1"/>
    <col min="5" max="5" width="12" bestFit="1" customWidth="1"/>
    <col min="6" max="6" width="7.85546875" bestFit="1" customWidth="1"/>
    <col min="7" max="7" width="8.140625" bestFit="1" customWidth="1"/>
    <col min="8" max="8" width="6.5703125" bestFit="1" customWidth="1"/>
    <col min="9" max="9" width="6" bestFit="1" customWidth="1"/>
  </cols>
  <sheetData>
    <row r="1" spans="1:9" x14ac:dyDescent="0.25">
      <c r="A1" s="6" t="s">
        <v>21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42</v>
      </c>
      <c r="I1" s="3" t="s">
        <v>13</v>
      </c>
    </row>
    <row r="2" spans="1:9" x14ac:dyDescent="0.25">
      <c r="A2" s="7" t="s">
        <v>14</v>
      </c>
      <c r="B2">
        <v>328</v>
      </c>
      <c r="C2">
        <v>26</v>
      </c>
      <c r="D2">
        <v>70</v>
      </c>
      <c r="E2">
        <v>313</v>
      </c>
      <c r="F2">
        <v>119</v>
      </c>
      <c r="G2">
        <v>62</v>
      </c>
      <c r="I2">
        <f>SUM(B2:G2)</f>
        <v>918</v>
      </c>
    </row>
    <row r="3" spans="1:9" x14ac:dyDescent="0.25">
      <c r="A3" s="7" t="s">
        <v>15</v>
      </c>
      <c r="B3">
        <v>384</v>
      </c>
      <c r="C3">
        <v>20</v>
      </c>
      <c r="D3">
        <v>91</v>
      </c>
      <c r="E3">
        <v>267</v>
      </c>
      <c r="F3">
        <v>102</v>
      </c>
      <c r="G3">
        <v>51</v>
      </c>
      <c r="I3">
        <f>SUM(B3:G3)</f>
        <v>915</v>
      </c>
    </row>
    <row r="4" spans="1:9" x14ac:dyDescent="0.25">
      <c r="A4" s="7" t="s">
        <v>28</v>
      </c>
      <c r="B4">
        <v>306</v>
      </c>
      <c r="C4">
        <v>35</v>
      </c>
      <c r="D4">
        <v>91</v>
      </c>
      <c r="E4">
        <v>262</v>
      </c>
      <c r="F4">
        <v>88</v>
      </c>
      <c r="G4">
        <v>60</v>
      </c>
      <c r="H4">
        <v>5</v>
      </c>
      <c r="I4">
        <f>SUM(B4:H4)</f>
        <v>847</v>
      </c>
    </row>
    <row r="5" spans="1:9" x14ac:dyDescent="0.25">
      <c r="A5" s="7" t="s">
        <v>29</v>
      </c>
    </row>
    <row r="6" spans="1:9" x14ac:dyDescent="0.25">
      <c r="A6" s="7" t="s">
        <v>30</v>
      </c>
    </row>
    <row r="7" spans="1:9" x14ac:dyDescent="0.25">
      <c r="A7" s="7" t="s">
        <v>31</v>
      </c>
    </row>
    <row r="10" spans="1:9" x14ac:dyDescent="0.25">
      <c r="A10" s="6" t="s">
        <v>22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42</v>
      </c>
      <c r="I10" s="3" t="s">
        <v>13</v>
      </c>
    </row>
    <row r="11" spans="1:9" x14ac:dyDescent="0.25">
      <c r="A11" s="7" t="s">
        <v>14</v>
      </c>
      <c r="B11">
        <v>29</v>
      </c>
      <c r="C11">
        <v>55</v>
      </c>
      <c r="D11">
        <v>85</v>
      </c>
      <c r="E11">
        <v>42</v>
      </c>
      <c r="F11">
        <v>32</v>
      </c>
      <c r="G11">
        <v>122</v>
      </c>
      <c r="I11">
        <f>SUM(B11:G11)</f>
        <v>365</v>
      </c>
    </row>
    <row r="12" spans="1:9" x14ac:dyDescent="0.25">
      <c r="A12" s="7" t="s">
        <v>15</v>
      </c>
      <c r="B12">
        <v>206</v>
      </c>
      <c r="C12">
        <v>48</v>
      </c>
      <c r="D12">
        <v>61</v>
      </c>
      <c r="E12">
        <v>247</v>
      </c>
      <c r="F12">
        <v>66</v>
      </c>
      <c r="G12">
        <v>93</v>
      </c>
      <c r="I12">
        <f>SUM(B12:G12)</f>
        <v>721</v>
      </c>
    </row>
    <row r="13" spans="1:9" x14ac:dyDescent="0.25">
      <c r="A13" s="7" t="s">
        <v>28</v>
      </c>
      <c r="B13">
        <v>198</v>
      </c>
      <c r="C13">
        <v>55</v>
      </c>
      <c r="D13">
        <v>69</v>
      </c>
      <c r="E13">
        <v>201</v>
      </c>
      <c r="F13">
        <v>38</v>
      </c>
      <c r="G13">
        <v>119</v>
      </c>
      <c r="H13">
        <v>6</v>
      </c>
      <c r="I13">
        <f>SUM(B13:H13)</f>
        <v>686</v>
      </c>
    </row>
    <row r="14" spans="1:9" x14ac:dyDescent="0.25">
      <c r="A14" s="7" t="s">
        <v>29</v>
      </c>
    </row>
    <row r="15" spans="1:9" x14ac:dyDescent="0.25">
      <c r="A15" s="7" t="s">
        <v>30</v>
      </c>
    </row>
    <row r="16" spans="1:9" x14ac:dyDescent="0.25">
      <c r="A16" s="7" t="s">
        <v>31</v>
      </c>
    </row>
    <row r="19" spans="1:9" x14ac:dyDescent="0.25">
      <c r="A19" s="6" t="s">
        <v>23</v>
      </c>
      <c r="B19" s="3" t="s">
        <v>7</v>
      </c>
      <c r="C19" s="3" t="s">
        <v>8</v>
      </c>
      <c r="D19" s="3" t="s">
        <v>9</v>
      </c>
      <c r="E19" s="3" t="s">
        <v>10</v>
      </c>
      <c r="F19" s="3" t="s">
        <v>11</v>
      </c>
      <c r="G19" s="3" t="s">
        <v>12</v>
      </c>
      <c r="H19" s="3" t="s">
        <v>42</v>
      </c>
      <c r="I19" s="3" t="s">
        <v>13</v>
      </c>
    </row>
    <row r="20" spans="1:9" x14ac:dyDescent="0.25">
      <c r="A20" s="7" t="s">
        <v>14</v>
      </c>
      <c r="B20">
        <v>2140</v>
      </c>
      <c r="C20">
        <v>2253</v>
      </c>
      <c r="D20">
        <v>2903</v>
      </c>
      <c r="E20">
        <v>2481</v>
      </c>
      <c r="F20">
        <v>3967</v>
      </c>
      <c r="G20">
        <v>2999</v>
      </c>
      <c r="I20">
        <f>SUM(B20:G20)</f>
        <v>16743</v>
      </c>
    </row>
    <row r="21" spans="1:9" x14ac:dyDescent="0.25">
      <c r="A21" s="7" t="s">
        <v>15</v>
      </c>
      <c r="B21">
        <v>1944</v>
      </c>
      <c r="C21">
        <v>2235</v>
      </c>
      <c r="D21">
        <v>2664</v>
      </c>
      <c r="E21">
        <v>2424</v>
      </c>
      <c r="F21">
        <v>3506</v>
      </c>
      <c r="G21">
        <v>3238</v>
      </c>
      <c r="I21">
        <f>SUM(B21:G21)</f>
        <v>16011</v>
      </c>
    </row>
    <row r="22" spans="1:9" x14ac:dyDescent="0.25">
      <c r="A22" s="7" t="s">
        <v>28</v>
      </c>
      <c r="B22">
        <v>1906</v>
      </c>
      <c r="C22">
        <v>2429</v>
      </c>
      <c r="D22">
        <v>2917</v>
      </c>
      <c r="E22">
        <v>2407</v>
      </c>
      <c r="F22">
        <v>3959</v>
      </c>
      <c r="G22">
        <v>3360</v>
      </c>
      <c r="H22">
        <v>812</v>
      </c>
      <c r="I22">
        <f>SUM(B22:H22)</f>
        <v>17790</v>
      </c>
    </row>
    <row r="23" spans="1:9" x14ac:dyDescent="0.25">
      <c r="A23" s="7" t="s">
        <v>29</v>
      </c>
    </row>
    <row r="24" spans="1:9" x14ac:dyDescent="0.25">
      <c r="A24" s="7" t="s">
        <v>30</v>
      </c>
    </row>
    <row r="25" spans="1:9" x14ac:dyDescent="0.25">
      <c r="A25" s="7" t="s">
        <v>31</v>
      </c>
    </row>
    <row r="28" spans="1:9" x14ac:dyDescent="0.25">
      <c r="A28" s="6" t="s">
        <v>24</v>
      </c>
      <c r="B28" s="3" t="s">
        <v>7</v>
      </c>
      <c r="C28" s="3" t="s">
        <v>8</v>
      </c>
      <c r="D28" s="3" t="s">
        <v>9</v>
      </c>
      <c r="E28" s="3" t="s">
        <v>10</v>
      </c>
      <c r="F28" s="3" t="s">
        <v>11</v>
      </c>
      <c r="G28" s="3" t="s">
        <v>12</v>
      </c>
      <c r="H28" s="3" t="s">
        <v>42</v>
      </c>
      <c r="I28" s="3" t="s">
        <v>13</v>
      </c>
    </row>
    <row r="29" spans="1:9" x14ac:dyDescent="0.25">
      <c r="A29" s="7" t="s">
        <v>14</v>
      </c>
      <c r="B29">
        <v>539</v>
      </c>
      <c r="C29">
        <v>374</v>
      </c>
      <c r="D29">
        <v>431</v>
      </c>
      <c r="E29">
        <v>538</v>
      </c>
      <c r="F29">
        <v>1106</v>
      </c>
      <c r="G29">
        <v>685</v>
      </c>
      <c r="I29">
        <f>SUM(B29:G29)</f>
        <v>3673</v>
      </c>
    </row>
    <row r="30" spans="1:9" x14ac:dyDescent="0.25">
      <c r="A30" s="7" t="s">
        <v>15</v>
      </c>
      <c r="B30">
        <v>456</v>
      </c>
      <c r="C30">
        <v>324</v>
      </c>
      <c r="D30">
        <v>269</v>
      </c>
      <c r="E30">
        <v>426</v>
      </c>
      <c r="F30">
        <v>669</v>
      </c>
      <c r="G30">
        <v>547</v>
      </c>
      <c r="I30">
        <f>SUM(B30:G30)</f>
        <v>2691</v>
      </c>
    </row>
    <row r="31" spans="1:9" x14ac:dyDescent="0.25">
      <c r="A31" s="7" t="s">
        <v>28</v>
      </c>
      <c r="B31">
        <v>529</v>
      </c>
      <c r="C31">
        <v>382</v>
      </c>
      <c r="D31">
        <v>237</v>
      </c>
      <c r="E31">
        <v>494</v>
      </c>
      <c r="F31">
        <v>816</v>
      </c>
      <c r="G31">
        <v>477</v>
      </c>
      <c r="H31">
        <v>224</v>
      </c>
      <c r="I31">
        <f>SUM(B31:H31)</f>
        <v>3159</v>
      </c>
    </row>
    <row r="32" spans="1:9" x14ac:dyDescent="0.25">
      <c r="A32" s="7" t="s">
        <v>29</v>
      </c>
    </row>
    <row r="33" spans="1:1" x14ac:dyDescent="0.25">
      <c r="A33" s="7" t="s">
        <v>30</v>
      </c>
    </row>
    <row r="34" spans="1:1" x14ac:dyDescent="0.25">
      <c r="A34" s="7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50" zoomScaleNormal="100" workbookViewId="0">
      <selection activeCell="E51" sqref="E51"/>
    </sheetView>
  </sheetViews>
  <sheetFormatPr defaultRowHeight="15" x14ac:dyDescent="0.25"/>
  <cols>
    <col min="1" max="1" width="16.5703125" bestFit="1" customWidth="1"/>
    <col min="2" max="2" width="7.5703125" bestFit="1" customWidth="1"/>
    <col min="3" max="3" width="12" bestFit="1" customWidth="1"/>
    <col min="4" max="4" width="41.42578125" bestFit="1" customWidth="1"/>
    <col min="5" max="5" width="22.140625" bestFit="1" customWidth="1"/>
    <col min="7" max="7" width="24" bestFit="1" customWidth="1"/>
    <col min="8" max="8" width="22.140625" bestFit="1" customWidth="1"/>
  </cols>
  <sheetData>
    <row r="1" spans="1:4" x14ac:dyDescent="0.25">
      <c r="A1" s="6" t="s">
        <v>32</v>
      </c>
      <c r="B1" s="3" t="s">
        <v>7</v>
      </c>
      <c r="C1" s="3" t="s">
        <v>10</v>
      </c>
      <c r="D1" s="3" t="s">
        <v>16</v>
      </c>
    </row>
    <row r="2" spans="1:4" x14ac:dyDescent="0.25">
      <c r="A2" s="7" t="s">
        <v>17</v>
      </c>
    </row>
    <row r="3" spans="1:4" x14ac:dyDescent="0.25">
      <c r="A3" s="7" t="s">
        <v>18</v>
      </c>
      <c r="B3">
        <v>328</v>
      </c>
      <c r="C3">
        <v>313</v>
      </c>
      <c r="D3">
        <v>277</v>
      </c>
    </row>
    <row r="4" spans="1:4" x14ac:dyDescent="0.25">
      <c r="A4" s="7"/>
    </row>
    <row r="5" spans="1:4" x14ac:dyDescent="0.25">
      <c r="A5" s="7" t="s">
        <v>19</v>
      </c>
    </row>
    <row r="6" spans="1:4" x14ac:dyDescent="0.25">
      <c r="A6" s="7" t="s">
        <v>20</v>
      </c>
      <c r="B6">
        <v>29</v>
      </c>
      <c r="C6">
        <v>42</v>
      </c>
      <c r="D6">
        <v>294</v>
      </c>
    </row>
    <row r="20" spans="1:4" x14ac:dyDescent="0.25">
      <c r="A20" s="6" t="s">
        <v>33</v>
      </c>
      <c r="B20" s="3" t="s">
        <v>7</v>
      </c>
      <c r="C20" s="3" t="s">
        <v>10</v>
      </c>
      <c r="D20" s="3" t="s">
        <v>16</v>
      </c>
    </row>
    <row r="21" spans="1:4" x14ac:dyDescent="0.25">
      <c r="A21" s="7" t="s">
        <v>17</v>
      </c>
      <c r="B21">
        <v>1405</v>
      </c>
      <c r="C21">
        <v>856</v>
      </c>
      <c r="D21">
        <v>1011</v>
      </c>
    </row>
    <row r="22" spans="1:4" x14ac:dyDescent="0.25">
      <c r="A22" s="7" t="s">
        <v>18</v>
      </c>
      <c r="B22">
        <v>384</v>
      </c>
      <c r="C22">
        <v>267</v>
      </c>
      <c r="D22">
        <v>264</v>
      </c>
    </row>
    <row r="23" spans="1:4" x14ac:dyDescent="0.25">
      <c r="A23" s="7"/>
    </row>
    <row r="24" spans="1:4" x14ac:dyDescent="0.25">
      <c r="A24" s="7" t="s">
        <v>19</v>
      </c>
      <c r="B24">
        <v>548</v>
      </c>
      <c r="C24">
        <v>638</v>
      </c>
      <c r="D24">
        <v>991</v>
      </c>
    </row>
    <row r="25" spans="1:4" x14ac:dyDescent="0.25">
      <c r="A25" s="7" t="s">
        <v>20</v>
      </c>
      <c r="B25">
        <v>206</v>
      </c>
      <c r="C25">
        <v>247</v>
      </c>
      <c r="D25">
        <v>268</v>
      </c>
    </row>
    <row r="39" spans="1:4" x14ac:dyDescent="0.25">
      <c r="A39" s="6" t="s">
        <v>34</v>
      </c>
      <c r="B39" s="3" t="s">
        <v>7</v>
      </c>
      <c r="C39" s="3" t="s">
        <v>10</v>
      </c>
      <c r="D39" s="3" t="s">
        <v>39</v>
      </c>
    </row>
    <row r="40" spans="1:4" x14ac:dyDescent="0.25">
      <c r="A40" s="7" t="s">
        <v>17</v>
      </c>
      <c r="B40">
        <v>1554</v>
      </c>
      <c r="C40">
        <v>839</v>
      </c>
      <c r="D40">
        <v>928</v>
      </c>
    </row>
    <row r="41" spans="1:4" x14ac:dyDescent="0.25">
      <c r="A41" s="7" t="s">
        <v>18</v>
      </c>
      <c r="B41">
        <v>306</v>
      </c>
      <c r="C41">
        <v>262</v>
      </c>
      <c r="D41">
        <f>91+60+88+35</f>
        <v>274</v>
      </c>
    </row>
    <row r="42" spans="1:4" x14ac:dyDescent="0.25">
      <c r="A42" s="7"/>
    </row>
    <row r="43" spans="1:4" x14ac:dyDescent="0.25">
      <c r="A43" s="7" t="s">
        <v>19</v>
      </c>
      <c r="B43">
        <v>724</v>
      </c>
      <c r="C43">
        <v>735</v>
      </c>
      <c r="D43">
        <v>1192</v>
      </c>
    </row>
    <row r="44" spans="1:4" x14ac:dyDescent="0.25">
      <c r="A44" s="7" t="s">
        <v>20</v>
      </c>
      <c r="B44">
        <v>198</v>
      </c>
      <c r="C44">
        <v>201</v>
      </c>
      <c r="D44">
        <f>69+119+38+55</f>
        <v>281</v>
      </c>
    </row>
    <row r="58" spans="1:4" x14ac:dyDescent="0.25">
      <c r="A58" s="6" t="s">
        <v>35</v>
      </c>
      <c r="B58" s="3" t="s">
        <v>7</v>
      </c>
      <c r="C58" s="3" t="s">
        <v>10</v>
      </c>
      <c r="D58" s="3" t="s">
        <v>16</v>
      </c>
    </row>
    <row r="59" spans="1:4" x14ac:dyDescent="0.25">
      <c r="A59" s="7" t="s">
        <v>17</v>
      </c>
    </row>
    <row r="60" spans="1:4" x14ac:dyDescent="0.25">
      <c r="A60" s="7" t="s">
        <v>18</v>
      </c>
    </row>
    <row r="61" spans="1:4" x14ac:dyDescent="0.25">
      <c r="A61" s="7"/>
    </row>
    <row r="62" spans="1:4" x14ac:dyDescent="0.25">
      <c r="A62" s="7" t="s">
        <v>19</v>
      </c>
    </row>
    <row r="63" spans="1:4" x14ac:dyDescent="0.25">
      <c r="A63" s="7" t="s">
        <v>20</v>
      </c>
    </row>
    <row r="77" spans="1:4" x14ac:dyDescent="0.25">
      <c r="A77" s="6" t="s">
        <v>36</v>
      </c>
      <c r="B77" s="3" t="s">
        <v>7</v>
      </c>
      <c r="C77" s="3" t="s">
        <v>10</v>
      </c>
      <c r="D77" s="3" t="s">
        <v>16</v>
      </c>
    </row>
    <row r="78" spans="1:4" x14ac:dyDescent="0.25">
      <c r="A78" s="7" t="s">
        <v>17</v>
      </c>
    </row>
    <row r="79" spans="1:4" x14ac:dyDescent="0.25">
      <c r="A79" s="7" t="s">
        <v>18</v>
      </c>
    </row>
    <row r="80" spans="1:4" x14ac:dyDescent="0.25">
      <c r="A80" s="7"/>
    </row>
    <row r="81" spans="1:4" x14ac:dyDescent="0.25">
      <c r="A81" s="7" t="s">
        <v>19</v>
      </c>
    </row>
    <row r="82" spans="1:4" x14ac:dyDescent="0.25">
      <c r="A82" s="7" t="s">
        <v>20</v>
      </c>
    </row>
    <row r="96" spans="1:4" x14ac:dyDescent="0.25">
      <c r="A96" s="6" t="s">
        <v>37</v>
      </c>
      <c r="B96" s="3" t="s">
        <v>7</v>
      </c>
      <c r="C96" s="3" t="s">
        <v>10</v>
      </c>
      <c r="D96" s="3" t="s">
        <v>16</v>
      </c>
    </row>
    <row r="97" spans="1:1" x14ac:dyDescent="0.25">
      <c r="A97" s="7" t="s">
        <v>17</v>
      </c>
    </row>
    <row r="98" spans="1:1" x14ac:dyDescent="0.25">
      <c r="A98" s="7" t="s">
        <v>18</v>
      </c>
    </row>
    <row r="99" spans="1:1" x14ac:dyDescent="0.25">
      <c r="A99" s="7"/>
    </row>
    <row r="100" spans="1:1" x14ac:dyDescent="0.25">
      <c r="A100" s="7" t="s">
        <v>19</v>
      </c>
    </row>
    <row r="101" spans="1:1" x14ac:dyDescent="0.25">
      <c r="A101" s="7" t="s">
        <v>20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workbookViewId="0">
      <selection activeCell="M1" sqref="M1"/>
    </sheetView>
  </sheetViews>
  <sheetFormatPr defaultRowHeight="15" x14ac:dyDescent="0.25"/>
  <cols>
    <col min="1" max="1" width="9.7109375" bestFit="1" customWidth="1"/>
    <col min="2" max="2" width="16.42578125" bestFit="1" customWidth="1"/>
    <col min="3" max="3" width="16.5703125" bestFit="1" customWidth="1"/>
    <col min="4" max="4" width="14.5703125" bestFit="1" customWidth="1"/>
    <col min="5" max="5" width="14.7109375" bestFit="1" customWidth="1"/>
    <col min="6" max="6" width="2.7109375" customWidth="1"/>
    <col min="7" max="7" width="12" bestFit="1" customWidth="1"/>
    <col min="8" max="9" width="16.42578125" bestFit="1" customWidth="1"/>
    <col min="10" max="10" width="16.5703125" bestFit="1" customWidth="1"/>
    <col min="11" max="11" width="14.7109375" bestFit="1" customWidth="1"/>
    <col min="12" max="12" width="2.42578125" customWidth="1"/>
    <col min="13" max="13" width="14.7109375" bestFit="1" customWidth="1"/>
    <col min="14" max="14" width="16.42578125" bestFit="1" customWidth="1"/>
    <col min="15" max="15" width="16.5703125" bestFit="1" customWidth="1"/>
    <col min="16" max="16" width="14.5703125" bestFit="1" customWidth="1"/>
    <col min="17" max="17" width="14.7109375" bestFit="1" customWidth="1"/>
    <col min="19" max="19" width="14.5703125" bestFit="1" customWidth="1"/>
    <col min="20" max="20" width="14.7109375" bestFit="1" customWidth="1"/>
  </cols>
  <sheetData>
    <row r="1" spans="1:17" x14ac:dyDescent="0.25">
      <c r="A1" s="9" t="s">
        <v>7</v>
      </c>
      <c r="B1" s="3" t="s">
        <v>17</v>
      </c>
      <c r="C1" s="3" t="s">
        <v>18</v>
      </c>
      <c r="D1" s="3" t="s">
        <v>19</v>
      </c>
      <c r="E1" s="3" t="s">
        <v>20</v>
      </c>
      <c r="F1" s="12"/>
      <c r="G1" s="6" t="s">
        <v>10</v>
      </c>
      <c r="H1" s="3" t="s">
        <v>17</v>
      </c>
      <c r="I1" s="3" t="s">
        <v>18</v>
      </c>
      <c r="J1" s="3" t="s">
        <v>19</v>
      </c>
      <c r="K1" s="3" t="s">
        <v>20</v>
      </c>
      <c r="L1" s="12"/>
      <c r="M1" s="6" t="s">
        <v>16</v>
      </c>
      <c r="N1" s="3" t="s">
        <v>17</v>
      </c>
      <c r="O1" s="3" t="s">
        <v>18</v>
      </c>
      <c r="P1" s="3" t="s">
        <v>19</v>
      </c>
      <c r="Q1" s="3" t="s">
        <v>20</v>
      </c>
    </row>
    <row r="2" spans="1:17" x14ac:dyDescent="0.25">
      <c r="A2" s="10" t="s">
        <v>14</v>
      </c>
      <c r="C2">
        <v>328</v>
      </c>
      <c r="E2">
        <v>29</v>
      </c>
      <c r="F2" s="12"/>
      <c r="G2" s="7" t="s">
        <v>14</v>
      </c>
      <c r="I2">
        <v>313</v>
      </c>
      <c r="K2">
        <v>42</v>
      </c>
      <c r="L2" s="12"/>
      <c r="M2" s="7" t="s">
        <v>14</v>
      </c>
      <c r="O2">
        <v>277</v>
      </c>
      <c r="Q2">
        <v>294</v>
      </c>
    </row>
    <row r="3" spans="1:17" x14ac:dyDescent="0.25">
      <c r="A3" s="10" t="s">
        <v>15</v>
      </c>
      <c r="B3">
        <v>1405</v>
      </c>
      <c r="C3">
        <v>384</v>
      </c>
      <c r="D3">
        <v>548</v>
      </c>
      <c r="E3">
        <v>206</v>
      </c>
      <c r="F3" s="12"/>
      <c r="G3" s="7" t="s">
        <v>15</v>
      </c>
      <c r="H3">
        <v>856</v>
      </c>
      <c r="I3">
        <v>267</v>
      </c>
      <c r="J3">
        <v>638</v>
      </c>
      <c r="K3">
        <v>247</v>
      </c>
      <c r="L3" s="12"/>
      <c r="M3" s="7" t="s">
        <v>15</v>
      </c>
      <c r="N3">
        <v>1011</v>
      </c>
      <c r="O3">
        <v>264</v>
      </c>
      <c r="P3">
        <v>991</v>
      </c>
      <c r="Q3">
        <v>268</v>
      </c>
    </row>
    <row r="4" spans="1:17" x14ac:dyDescent="0.25">
      <c r="A4" s="7" t="s">
        <v>28</v>
      </c>
      <c r="B4">
        <v>1554</v>
      </c>
      <c r="C4">
        <v>306</v>
      </c>
      <c r="D4">
        <v>724</v>
      </c>
      <c r="E4">
        <v>198</v>
      </c>
      <c r="F4" s="12"/>
      <c r="G4" s="7" t="s">
        <v>28</v>
      </c>
      <c r="H4">
        <v>839</v>
      </c>
      <c r="I4">
        <v>262</v>
      </c>
      <c r="J4">
        <v>735</v>
      </c>
      <c r="K4">
        <v>201</v>
      </c>
      <c r="L4" s="12"/>
      <c r="M4" s="7" t="s">
        <v>28</v>
      </c>
      <c r="N4">
        <v>928</v>
      </c>
      <c r="O4">
        <f>35+91+88+60</f>
        <v>274</v>
      </c>
      <c r="P4">
        <v>1192</v>
      </c>
      <c r="Q4">
        <f>55+69+38+119</f>
        <v>281</v>
      </c>
    </row>
    <row r="5" spans="1:17" x14ac:dyDescent="0.25">
      <c r="A5" s="7" t="s">
        <v>29</v>
      </c>
      <c r="F5" s="12"/>
      <c r="G5" s="7" t="s">
        <v>29</v>
      </c>
      <c r="L5" s="12"/>
      <c r="M5" s="7" t="s">
        <v>29</v>
      </c>
    </row>
    <row r="6" spans="1:17" x14ac:dyDescent="0.25">
      <c r="A6" s="7" t="s">
        <v>30</v>
      </c>
      <c r="F6" s="12"/>
      <c r="G6" s="7" t="s">
        <v>30</v>
      </c>
      <c r="L6" s="12"/>
      <c r="M6" s="7" t="s">
        <v>30</v>
      </c>
    </row>
    <row r="7" spans="1:17" x14ac:dyDescent="0.25">
      <c r="A7" s="7" t="s">
        <v>31</v>
      </c>
      <c r="C7" s="5"/>
      <c r="F7" s="12"/>
      <c r="G7" s="7" t="s">
        <v>31</v>
      </c>
      <c r="L7" s="12"/>
      <c r="M7" s="7" t="s">
        <v>31</v>
      </c>
    </row>
    <row r="8" spans="1:17" x14ac:dyDescent="0.25">
      <c r="A8" s="4"/>
      <c r="F8" s="12"/>
      <c r="L8" s="12"/>
    </row>
    <row r="9" spans="1:17" x14ac:dyDescent="0.25">
      <c r="A9" s="4"/>
      <c r="F9" s="12"/>
      <c r="L9" s="12"/>
    </row>
    <row r="10" spans="1:17" x14ac:dyDescent="0.25">
      <c r="A10" s="4"/>
      <c r="F10" s="12"/>
      <c r="L10" s="12"/>
    </row>
    <row r="11" spans="1:17" x14ac:dyDescent="0.25">
      <c r="A11" s="4"/>
      <c r="F11" s="12"/>
      <c r="L11" s="12"/>
    </row>
    <row r="12" spans="1:17" x14ac:dyDescent="0.25">
      <c r="A12" s="4"/>
      <c r="F12" s="12"/>
      <c r="L12" s="12"/>
    </row>
    <row r="13" spans="1:17" x14ac:dyDescent="0.25">
      <c r="A13" s="4"/>
      <c r="F13" s="12"/>
      <c r="L13" s="12"/>
    </row>
    <row r="14" spans="1:17" x14ac:dyDescent="0.25">
      <c r="A14" s="4"/>
      <c r="F14" s="12"/>
      <c r="L14" s="12"/>
    </row>
    <row r="15" spans="1:17" x14ac:dyDescent="0.25">
      <c r="A15" s="4"/>
      <c r="F15" s="12"/>
      <c r="L15" s="12"/>
    </row>
    <row r="16" spans="1:17" x14ac:dyDescent="0.25">
      <c r="F16" s="12"/>
      <c r="L16" s="12"/>
    </row>
    <row r="17" spans="6:12" x14ac:dyDescent="0.25">
      <c r="F17" s="12"/>
      <c r="G17" s="5"/>
      <c r="L17" s="12"/>
    </row>
    <row r="18" spans="6:12" x14ac:dyDescent="0.25">
      <c r="F18" s="12"/>
      <c r="L18" s="12"/>
    </row>
    <row r="19" spans="6:12" x14ac:dyDescent="0.25">
      <c r="F19" s="12"/>
      <c r="L19" s="12"/>
    </row>
    <row r="20" spans="6:12" x14ac:dyDescent="0.25">
      <c r="F20" s="12"/>
      <c r="L20" s="12"/>
    </row>
    <row r="21" spans="6:12" x14ac:dyDescent="0.25">
      <c r="F21" s="12"/>
      <c r="L21" s="12"/>
    </row>
    <row r="22" spans="6:12" x14ac:dyDescent="0.25">
      <c r="F22" s="12"/>
      <c r="L22" s="12"/>
    </row>
    <row r="23" spans="6:12" x14ac:dyDescent="0.25">
      <c r="F23" s="12"/>
      <c r="L23" s="12"/>
    </row>
    <row r="24" spans="6:12" x14ac:dyDescent="0.25">
      <c r="F24" s="12"/>
      <c r="L24" s="12"/>
    </row>
    <row r="25" spans="6:12" x14ac:dyDescent="0.25">
      <c r="F25" s="12"/>
      <c r="L25" s="12"/>
    </row>
    <row r="26" spans="6:12" x14ac:dyDescent="0.25">
      <c r="F26" s="12"/>
      <c r="L26" s="12"/>
    </row>
    <row r="27" spans="6:12" x14ac:dyDescent="0.25">
      <c r="F27" s="12"/>
      <c r="L27" s="12"/>
    </row>
    <row r="28" spans="6:12" x14ac:dyDescent="0.25">
      <c r="F28" s="12"/>
      <c r="L28" s="12"/>
    </row>
    <row r="29" spans="6:12" x14ac:dyDescent="0.25">
      <c r="F29" s="12"/>
      <c r="L29" s="12"/>
    </row>
    <row r="30" spans="6:12" x14ac:dyDescent="0.25">
      <c r="F30" s="12"/>
      <c r="L30" s="12"/>
    </row>
    <row r="31" spans="6:12" x14ac:dyDescent="0.25">
      <c r="F31" s="12"/>
      <c r="L31" s="12"/>
    </row>
    <row r="32" spans="6:12" x14ac:dyDescent="0.25">
      <c r="F32" s="12"/>
      <c r="L32" s="12"/>
    </row>
    <row r="33" spans="6:12" x14ac:dyDescent="0.25">
      <c r="F33" s="12"/>
      <c r="L33" s="12"/>
    </row>
    <row r="34" spans="6:12" x14ac:dyDescent="0.25">
      <c r="F34" s="12"/>
      <c r="L34" s="12"/>
    </row>
    <row r="35" spans="6:12" x14ac:dyDescent="0.25">
      <c r="F35" s="12"/>
      <c r="L35" s="12"/>
    </row>
    <row r="36" spans="6:12" x14ac:dyDescent="0.25">
      <c r="F36" s="12"/>
      <c r="L36" s="12"/>
    </row>
    <row r="37" spans="6:12" x14ac:dyDescent="0.25">
      <c r="F37" s="12"/>
      <c r="L37" s="12"/>
    </row>
    <row r="38" spans="6:12" x14ac:dyDescent="0.25">
      <c r="F38" s="12"/>
      <c r="L38" s="12"/>
    </row>
    <row r="39" spans="6:12" x14ac:dyDescent="0.25">
      <c r="F39" s="12"/>
      <c r="L39" s="12"/>
    </row>
    <row r="40" spans="6:12" x14ac:dyDescent="0.25">
      <c r="F40" s="12"/>
      <c r="L40" s="12"/>
    </row>
    <row r="41" spans="6:12" x14ac:dyDescent="0.25">
      <c r="F41" s="12"/>
      <c r="L41" s="12"/>
    </row>
    <row r="42" spans="6:12" x14ac:dyDescent="0.25">
      <c r="F42" s="12"/>
      <c r="L42" s="12"/>
    </row>
    <row r="43" spans="6:12" x14ac:dyDescent="0.25">
      <c r="F43" s="12"/>
      <c r="L43" s="12"/>
    </row>
    <row r="44" spans="6:12" x14ac:dyDescent="0.25">
      <c r="F44" s="12"/>
      <c r="L44" s="12"/>
    </row>
    <row r="45" spans="6:12" x14ac:dyDescent="0.25">
      <c r="F45" s="12"/>
      <c r="L45" s="12"/>
    </row>
    <row r="46" spans="6:12" x14ac:dyDescent="0.25">
      <c r="F46" s="12"/>
      <c r="L46" s="12"/>
    </row>
    <row r="47" spans="6:12" x14ac:dyDescent="0.25">
      <c r="F47" s="12"/>
      <c r="L47" s="12"/>
    </row>
    <row r="48" spans="6:12" x14ac:dyDescent="0.25">
      <c r="F48" s="12"/>
      <c r="L48" s="12"/>
    </row>
    <row r="49" spans="6:12" x14ac:dyDescent="0.25">
      <c r="F49" s="12"/>
      <c r="L49" s="12"/>
    </row>
    <row r="50" spans="6:12" x14ac:dyDescent="0.25">
      <c r="F50" s="12"/>
      <c r="L50" s="12"/>
    </row>
    <row r="51" spans="6:12" x14ac:dyDescent="0.25">
      <c r="F51" s="12"/>
      <c r="L51" s="12"/>
    </row>
    <row r="52" spans="6:12" x14ac:dyDescent="0.25">
      <c r="F52" s="12"/>
      <c r="L52" s="12"/>
    </row>
    <row r="53" spans="6:12" x14ac:dyDescent="0.25">
      <c r="F53" s="12"/>
      <c r="L53" s="12"/>
    </row>
    <row r="54" spans="6:12" x14ac:dyDescent="0.25">
      <c r="F54" s="12"/>
      <c r="L54" s="12"/>
    </row>
    <row r="55" spans="6:12" x14ac:dyDescent="0.25">
      <c r="F55" s="12"/>
      <c r="L55" s="12"/>
    </row>
    <row r="56" spans="6:12" x14ac:dyDescent="0.25">
      <c r="F56" s="12"/>
      <c r="L56" s="12"/>
    </row>
    <row r="57" spans="6:12" x14ac:dyDescent="0.25">
      <c r="F57" s="12"/>
      <c r="L57" s="12"/>
    </row>
    <row r="58" spans="6:12" x14ac:dyDescent="0.25">
      <c r="F58" s="12"/>
      <c r="L58" s="12"/>
    </row>
    <row r="59" spans="6:12" x14ac:dyDescent="0.25">
      <c r="F59" s="12"/>
      <c r="L59" s="12"/>
    </row>
    <row r="60" spans="6:12" x14ac:dyDescent="0.25">
      <c r="F60" s="12"/>
      <c r="L60" s="12"/>
    </row>
    <row r="61" spans="6:12" x14ac:dyDescent="0.25">
      <c r="F61" s="12"/>
      <c r="L61" s="12"/>
    </row>
    <row r="62" spans="6:12" x14ac:dyDescent="0.25">
      <c r="F62" s="12"/>
      <c r="L62" s="12"/>
    </row>
    <row r="63" spans="6:12" x14ac:dyDescent="0.25">
      <c r="F63" s="12"/>
      <c r="L63" s="12"/>
    </row>
    <row r="64" spans="6:12" x14ac:dyDescent="0.25">
      <c r="F64" s="12"/>
      <c r="L64" s="12"/>
    </row>
    <row r="65" spans="6:12" x14ac:dyDescent="0.25">
      <c r="F65" s="12"/>
      <c r="L65" s="12"/>
    </row>
    <row r="66" spans="6:12" x14ac:dyDescent="0.25">
      <c r="F66" s="12"/>
      <c r="L66" s="12"/>
    </row>
    <row r="67" spans="6:12" x14ac:dyDescent="0.25">
      <c r="F67" s="12"/>
      <c r="L67" s="12"/>
    </row>
    <row r="68" spans="6:12" x14ac:dyDescent="0.25">
      <c r="F68" s="12"/>
      <c r="L68" s="12"/>
    </row>
    <row r="69" spans="6:12" x14ac:dyDescent="0.25">
      <c r="F69" s="12"/>
      <c r="L69" s="12"/>
    </row>
    <row r="70" spans="6:12" x14ac:dyDescent="0.25">
      <c r="F70" s="12"/>
      <c r="L70" s="12"/>
    </row>
    <row r="71" spans="6:12" x14ac:dyDescent="0.25">
      <c r="F71" s="12"/>
      <c r="L71" s="12"/>
    </row>
    <row r="72" spans="6:12" x14ac:dyDescent="0.25">
      <c r="F72" s="12"/>
      <c r="L72" s="12"/>
    </row>
    <row r="73" spans="6:12" x14ac:dyDescent="0.25">
      <c r="F73" s="12"/>
      <c r="L73" s="12"/>
    </row>
    <row r="74" spans="6:12" x14ac:dyDescent="0.25">
      <c r="F74" s="12"/>
      <c r="L74" s="12"/>
    </row>
    <row r="75" spans="6:12" x14ac:dyDescent="0.25">
      <c r="F75" s="12"/>
      <c r="L75" s="12"/>
    </row>
    <row r="76" spans="6:12" x14ac:dyDescent="0.25">
      <c r="F76" s="12"/>
      <c r="L76" s="12"/>
    </row>
    <row r="77" spans="6:12" x14ac:dyDescent="0.25">
      <c r="F77" s="12"/>
      <c r="L77" s="12"/>
    </row>
    <row r="78" spans="6:12" x14ac:dyDescent="0.25">
      <c r="F78" s="12"/>
      <c r="L78" s="12"/>
    </row>
    <row r="79" spans="6:12" x14ac:dyDescent="0.25">
      <c r="F79" s="12"/>
      <c r="L79" s="12"/>
    </row>
    <row r="80" spans="6:12" x14ac:dyDescent="0.25">
      <c r="F80" s="12"/>
      <c r="L80" s="12"/>
    </row>
    <row r="81" spans="6:12" x14ac:dyDescent="0.25">
      <c r="F81" s="12"/>
      <c r="L81" s="12"/>
    </row>
    <row r="82" spans="6:12" x14ac:dyDescent="0.25">
      <c r="F82" s="12"/>
      <c r="L82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Bestandsopgørelse</vt:lpstr>
      <vt:lpstr>Kommunevis vildtudbytte</vt:lpstr>
      <vt:lpstr>Sammenstilling</vt:lpstr>
      <vt:lpstr>Tendens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Drejser Therkildsen</dc:creator>
  <cp:lastModifiedBy>Kate Kronborg Holmstrand (kakho)</cp:lastModifiedBy>
  <dcterms:created xsi:type="dcterms:W3CDTF">2015-03-17T07:42:16Z</dcterms:created>
  <dcterms:modified xsi:type="dcterms:W3CDTF">2016-03-16T07:29:17Z</dcterms:modified>
</cp:coreProperties>
</file>