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006314\Desktop\hjemmeside hist\Hjortevildt forvalt\"/>
    </mc:Choice>
  </mc:AlternateContent>
  <bookViews>
    <workbookView xWindow="0" yWindow="0" windowWidth="28800" windowHeight="12432"/>
  </bookViews>
  <sheets>
    <sheet name="Bestandsopgørelse" sheetId="1" r:id="rId1"/>
    <sheet name="Tendens" sheetId="2" r:id="rId2"/>
  </sheets>
  <externalReferences>
    <externalReference r:id="rId3"/>
  </externalReferenc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9" i="1" l="1"/>
  <c r="U40" i="1"/>
  <c r="U39" i="1"/>
  <c r="V10" i="2" l="1"/>
  <c r="T10" i="2"/>
  <c r="P10" i="2"/>
  <c r="N10" i="2"/>
  <c r="J10" i="2"/>
  <c r="H10" i="2"/>
  <c r="D10" i="2"/>
  <c r="B10" i="2"/>
  <c r="W9" i="2"/>
  <c r="V9" i="2"/>
  <c r="U9" i="2"/>
  <c r="T9" i="2"/>
  <c r="Q9" i="2"/>
  <c r="P9" i="2"/>
  <c r="O9" i="2"/>
  <c r="N9" i="2"/>
  <c r="K9" i="2"/>
  <c r="J9" i="2"/>
  <c r="I9" i="2"/>
  <c r="H9" i="2"/>
  <c r="E9" i="2"/>
  <c r="D9" i="2"/>
  <c r="C9" i="2"/>
  <c r="B9" i="2"/>
  <c r="W8" i="2"/>
  <c r="U8" i="2"/>
  <c r="Q8" i="2"/>
  <c r="P8" i="2"/>
  <c r="O8" i="2"/>
  <c r="N8" i="2"/>
  <c r="K8" i="2"/>
  <c r="J8" i="2"/>
  <c r="I8" i="2"/>
  <c r="H8" i="2"/>
  <c r="E8" i="2"/>
  <c r="D8" i="2"/>
  <c r="V8" i="2" s="1"/>
  <c r="C8" i="2"/>
  <c r="B8" i="2"/>
  <c r="T8" i="2" s="1"/>
  <c r="V7" i="2"/>
  <c r="T7" i="2"/>
  <c r="Q7" i="2"/>
  <c r="W7" i="2" s="1"/>
  <c r="P7" i="2"/>
  <c r="O7" i="2"/>
  <c r="U7" i="2" s="1"/>
  <c r="N7" i="2"/>
  <c r="J7" i="2"/>
  <c r="H7" i="2"/>
  <c r="D7" i="2"/>
  <c r="B7" i="2"/>
  <c r="W6" i="2"/>
  <c r="V6" i="2"/>
  <c r="U6" i="2"/>
  <c r="T6" i="2"/>
  <c r="D6" i="2"/>
  <c r="B6" i="2"/>
  <c r="W5" i="2"/>
  <c r="V5" i="2"/>
  <c r="U5" i="2"/>
  <c r="T5" i="2"/>
  <c r="D5" i="2"/>
  <c r="B5" i="2"/>
  <c r="W4" i="2"/>
  <c r="V4" i="2"/>
  <c r="U4" i="2"/>
  <c r="T4" i="2"/>
  <c r="D4" i="2"/>
  <c r="B4" i="2"/>
  <c r="W3" i="2"/>
  <c r="V3" i="2"/>
  <c r="U3" i="2"/>
  <c r="T3" i="2"/>
  <c r="D3" i="2"/>
  <c r="B3" i="2"/>
  <c r="W2" i="2"/>
  <c r="U2" i="2"/>
  <c r="T40" i="1"/>
  <c r="S40" i="1"/>
  <c r="O40" i="1"/>
  <c r="S39" i="1"/>
  <c r="O39" i="1"/>
  <c r="U35" i="1"/>
  <c r="T35" i="1"/>
  <c r="S35" i="1"/>
  <c r="O35" i="1"/>
  <c r="U34" i="1"/>
  <c r="T34" i="1"/>
  <c r="S34" i="1"/>
  <c r="O34" i="1"/>
  <c r="U30" i="1"/>
  <c r="T30" i="1"/>
  <c r="S30" i="1"/>
  <c r="O30" i="1"/>
  <c r="U29" i="1"/>
  <c r="T29" i="1"/>
  <c r="S29" i="1"/>
  <c r="O29" i="1"/>
  <c r="U25" i="1"/>
  <c r="T25" i="1"/>
  <c r="S25" i="1"/>
  <c r="O25" i="1"/>
  <c r="U24" i="1"/>
  <c r="T24" i="1"/>
  <c r="S24" i="1"/>
  <c r="O24" i="1"/>
  <c r="U20" i="1"/>
  <c r="T20" i="1"/>
  <c r="O20" i="1"/>
  <c r="E20" i="1"/>
  <c r="S20" i="1" s="1"/>
  <c r="U19" i="1"/>
  <c r="T19" i="1"/>
  <c r="S19" i="1"/>
  <c r="E19" i="1"/>
  <c r="O19" i="1" s="1"/>
  <c r="T15" i="1"/>
  <c r="S15" i="1"/>
  <c r="O15" i="1"/>
  <c r="M15" i="1"/>
  <c r="U15" i="1" s="1"/>
  <c r="U14" i="1"/>
  <c r="T14" i="1"/>
  <c r="S14" i="1"/>
  <c r="O14" i="1"/>
  <c r="U10" i="1"/>
  <c r="T10" i="1"/>
  <c r="S10" i="1"/>
  <c r="O10" i="1"/>
  <c r="U9" i="1"/>
  <c r="T9" i="1"/>
  <c r="S9" i="1"/>
  <c r="O9" i="1"/>
  <c r="U5" i="1"/>
  <c r="T5" i="1"/>
  <c r="S5" i="1"/>
  <c r="O5" i="1"/>
  <c r="U4" i="1"/>
  <c r="T4" i="1"/>
  <c r="S4" i="1"/>
  <c r="O4" i="1"/>
</calcChain>
</file>

<file path=xl/sharedStrings.xml><?xml version="1.0" encoding="utf-8"?>
<sst xmlns="http://schemas.openxmlformats.org/spreadsheetml/2006/main" count="137" uniqueCount="40">
  <si>
    <t>Hjortevildtælling 2014</t>
  </si>
  <si>
    <t>Kommune-inddelt</t>
  </si>
  <si>
    <t>Thisted</t>
  </si>
  <si>
    <t>Jammerbugt</t>
  </si>
  <si>
    <t>Frederikshavn-Hjørring-Aalborg-Brønderslev-Morsø-Læsø</t>
  </si>
  <si>
    <t>Tælleområde</t>
  </si>
  <si>
    <t>Samlet</t>
  </si>
  <si>
    <t>(2,3,4)</t>
  </si>
  <si>
    <t>(5,6)</t>
  </si>
  <si>
    <t>(1,7,8,9,10,11,12)</t>
  </si>
  <si>
    <t>Kronvildt</t>
  </si>
  <si>
    <t>Dåvildt</t>
  </si>
  <si>
    <t>Hjortevildtælling 2015</t>
  </si>
  <si>
    <t>&lt;10</t>
  </si>
  <si>
    <t>15 sika</t>
  </si>
  <si>
    <t>Hjortevildtælling 2016</t>
  </si>
  <si>
    <t>&gt;10</t>
  </si>
  <si>
    <t>9 sika</t>
  </si>
  <si>
    <t>Hjortevildtælling 2017</t>
  </si>
  <si>
    <t>Hjortevildtælling 2018</t>
  </si>
  <si>
    <t>10a</t>
  </si>
  <si>
    <t>10b</t>
  </si>
  <si>
    <t>Hjortevildtælling 2019</t>
  </si>
  <si>
    <t>Hjortevildtælling 2020</t>
  </si>
  <si>
    <t>20 sika</t>
  </si>
  <si>
    <t>Hjortevildtælling 2021</t>
  </si>
  <si>
    <t>Opgjort Kronvildt</t>
  </si>
  <si>
    <t>Afskudt Kronvildt</t>
  </si>
  <si>
    <t>Opgjort Dåvildt</t>
  </si>
  <si>
    <t>Afskudt Dåvildt</t>
  </si>
  <si>
    <t>Nordjylland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</si>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</sst>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1" xfId="0" applyFont="1" applyBorder="1"/>
    <xf numFmtId="0" fontId="2" fillId="0" borderId="0" xfId="0" applyFont="1"/>
    <xf numFmtId="0" fontId="3" fillId="0" borderId="2" xfId="0" applyFont="1" applyBorder="1" applyAlignment="1">
      <alignment horizontal="center" vertical="center" wrapText="1"/>
    </xf>
    <xf numFmtId="0" fontId="0" fillId="0" borderId="3" xfId="0" applyBorder="1"/>
    <xf numFmtId="0" fontId="2" fillId="0" borderId="4" xfId="0" applyFont="1" applyBorder="1"/>
    <xf numFmtId="0" fontId="2" fillId="0" borderId="0" xfId="0" applyFont="1" applyBorder="1"/>
    <xf numFmtId="0" fontId="3" fillId="0" borderId="5" xfId="0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0" fillId="0" borderId="1" xfId="0" applyFont="1" applyBorder="1"/>
    <xf numFmtId="0" fontId="0" fillId="0" borderId="0" xfId="0" applyAlignment="1">
      <alignment horizontal="right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quotePrefix="1"/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6" xfId="0" applyFont="1" applyBorder="1"/>
    <xf numFmtId="0" fontId="0" fillId="0" borderId="4" xfId="0" applyBorder="1"/>
    <xf numFmtId="0" fontId="0" fillId="2" borderId="0" xfId="0" applyFill="1" applyBorder="1"/>
    <xf numFmtId="0" fontId="2" fillId="0" borderId="3" xfId="0" applyFont="1" applyBorder="1"/>
    <xf numFmtId="0" fontId="2" fillId="0" borderId="3" xfId="0" applyFont="1" applyBorder="1" applyAlignment="1"/>
    <xf numFmtId="0" fontId="0" fillId="2" borderId="0" xfId="0" applyFill="1"/>
    <xf numFmtId="0" fontId="0" fillId="0" borderId="8" xfId="0" applyBorder="1"/>
    <xf numFmtId="0" fontId="0" fillId="0" borderId="1" xfId="0" applyBorder="1"/>
    <xf numFmtId="0" fontId="0" fillId="0" borderId="0" xfId="0" applyFill="1" applyBorder="1"/>
    <xf numFmtId="0" fontId="0" fillId="0" borderId="1" xfId="0" applyFill="1" applyBorder="1"/>
    <xf numFmtId="0" fontId="0" fillId="0" borderId="10" xfId="0" applyBorder="1"/>
    <xf numFmtId="164" fontId="0" fillId="0" borderId="0" xfId="1" applyNumberFormat="1" applyFont="1"/>
    <xf numFmtId="164" fontId="0" fillId="0" borderId="0" xfId="0" applyNumberFormat="1"/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Thisted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[1]Tendens!$B$1</c:f>
              <c:strCache>
                <c:ptCount val="1"/>
                <c:pt idx="0">
                  <c:v>Opgjort Kronvildt</c:v>
                </c:pt>
              </c:strCache>
            </c:strRef>
          </c:tx>
          <c:spPr>
            <a:ln w="34925" cmpd="sng">
              <a:prstDash val="solid"/>
            </a:ln>
          </c:spPr>
          <c:marker>
            <c:symbol val="none"/>
          </c:marker>
          <c:cat>
            <c:strRef>
              <c:f>[1]Tendens!$A$2:$A$10</c:f>
              <c:strCache>
                <c:ptCount val="9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</c:strCache>
            </c:strRef>
          </c:cat>
          <c:val>
            <c:numRef>
              <c:f>[1]Tendens!$B$2:$B$10</c:f>
              <c:numCache>
                <c:formatCode>General</c:formatCode>
                <c:ptCount val="9"/>
                <c:pt idx="1">
                  <c:v>1395</c:v>
                </c:pt>
                <c:pt idx="2">
                  <c:v>1545</c:v>
                </c:pt>
                <c:pt idx="3">
                  <c:v>1822</c:v>
                </c:pt>
                <c:pt idx="4">
                  <c:v>1771</c:v>
                </c:pt>
                <c:pt idx="5">
                  <c:v>1623</c:v>
                </c:pt>
                <c:pt idx="6">
                  <c:v>1788</c:v>
                </c:pt>
                <c:pt idx="7">
                  <c:v>1814</c:v>
                </c:pt>
                <c:pt idx="8">
                  <c:v>1822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35-472C-AF44-F34094F7A452}"/>
            </c:ext>
          </c:extLst>
        </c:ser>
        <c:ser>
          <c:idx val="1"/>
          <c:order val="1"/>
          <c:tx>
            <c:strRef>
              <c:f>[1]Tendens!$C$1</c:f>
              <c:strCache>
                <c:ptCount val="1"/>
                <c:pt idx="0">
                  <c:v>Afskudt Kronvildt</c:v>
                </c:pt>
              </c:strCache>
            </c:strRef>
          </c:tx>
          <c:spPr>
            <a:ln w="34925" cap="sq">
              <a:solidFill>
                <a:schemeClr val="accent1"/>
              </a:solidFill>
              <a:prstDash val="sysDash"/>
            </a:ln>
          </c:spPr>
          <c:marker>
            <c:symbol val="none"/>
          </c:marker>
          <c:cat>
            <c:strRef>
              <c:f>[1]Tendens!$A$2:$A$10</c:f>
              <c:strCache>
                <c:ptCount val="9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</c:strCache>
            </c:strRef>
          </c:cat>
          <c:val>
            <c:numRef>
              <c:f>[1]Tendens!$C$2:$C$10</c:f>
              <c:numCache>
                <c:formatCode>General</c:formatCode>
                <c:ptCount val="9"/>
                <c:pt idx="0">
                  <c:v>328</c:v>
                </c:pt>
                <c:pt idx="1">
                  <c:v>384</c:v>
                </c:pt>
                <c:pt idx="2">
                  <c:v>305</c:v>
                </c:pt>
                <c:pt idx="3">
                  <c:v>388</c:v>
                </c:pt>
                <c:pt idx="4">
                  <c:v>422</c:v>
                </c:pt>
                <c:pt idx="5">
                  <c:v>465</c:v>
                </c:pt>
                <c:pt idx="6">
                  <c:v>522</c:v>
                </c:pt>
                <c:pt idx="7">
                  <c:v>589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35-472C-AF44-F34094F7A452}"/>
            </c:ext>
          </c:extLst>
        </c:ser>
        <c:ser>
          <c:idx val="2"/>
          <c:order val="2"/>
          <c:tx>
            <c:strRef>
              <c:f>[1]Tendens!$D$1</c:f>
              <c:strCache>
                <c:ptCount val="1"/>
                <c:pt idx="0">
                  <c:v>Opgjort Dåvildt</c:v>
                </c:pt>
              </c:strCache>
            </c:strRef>
          </c:tx>
          <c:spPr>
            <a:ln w="34925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[1]Tendens!$A$2:$A$10</c:f>
              <c:strCache>
                <c:ptCount val="9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</c:strCache>
            </c:strRef>
          </c:cat>
          <c:val>
            <c:numRef>
              <c:f>[1]Tendens!$D$2:$D$10</c:f>
              <c:numCache>
                <c:formatCode>General</c:formatCode>
                <c:ptCount val="9"/>
                <c:pt idx="1">
                  <c:v>548</c:v>
                </c:pt>
                <c:pt idx="2">
                  <c:v>721</c:v>
                </c:pt>
                <c:pt idx="3">
                  <c:v>901</c:v>
                </c:pt>
                <c:pt idx="4">
                  <c:v>1120</c:v>
                </c:pt>
                <c:pt idx="5">
                  <c:v>1014</c:v>
                </c:pt>
                <c:pt idx="6">
                  <c:v>1005</c:v>
                </c:pt>
                <c:pt idx="7">
                  <c:v>1046</c:v>
                </c:pt>
                <c:pt idx="8">
                  <c:v>1048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35-472C-AF44-F34094F7A452}"/>
            </c:ext>
          </c:extLst>
        </c:ser>
        <c:ser>
          <c:idx val="3"/>
          <c:order val="3"/>
          <c:tx>
            <c:strRef>
              <c:f>[1]Tendens!$E$1</c:f>
              <c:strCache>
                <c:ptCount val="1"/>
                <c:pt idx="0">
                  <c:v>Afskudt Dåvildt</c:v>
                </c:pt>
              </c:strCache>
            </c:strRef>
          </c:tx>
          <c:spPr>
            <a:ln w="34925" cap="sq"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strRef>
              <c:f>[1]Tendens!$A$2:$A$10</c:f>
              <c:strCache>
                <c:ptCount val="9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</c:strCache>
            </c:strRef>
          </c:cat>
          <c:val>
            <c:numRef>
              <c:f>[1]Tendens!$E$2:$E$10</c:f>
              <c:numCache>
                <c:formatCode>General</c:formatCode>
                <c:ptCount val="9"/>
                <c:pt idx="0">
                  <c:v>29</c:v>
                </c:pt>
                <c:pt idx="1">
                  <c:v>206</c:v>
                </c:pt>
                <c:pt idx="2">
                  <c:v>200</c:v>
                </c:pt>
                <c:pt idx="3">
                  <c:v>136</c:v>
                </c:pt>
                <c:pt idx="4">
                  <c:v>195</c:v>
                </c:pt>
                <c:pt idx="5">
                  <c:v>256</c:v>
                </c:pt>
                <c:pt idx="6">
                  <c:v>293</c:v>
                </c:pt>
                <c:pt idx="7">
                  <c:v>286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935-472C-AF44-F34094F7A4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232128"/>
        <c:axId val="239233664"/>
      </c:lineChart>
      <c:catAx>
        <c:axId val="2392321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100000"/>
          <a:lstStyle/>
          <a:p>
            <a:pPr>
              <a:defRPr/>
            </a:pPr>
            <a:endParaRPr lang="da-DK"/>
          </a:p>
        </c:txPr>
        <c:crossAx val="239233664"/>
        <c:crosses val="autoZero"/>
        <c:auto val="1"/>
        <c:lblAlgn val="ctr"/>
        <c:lblOffset val="100"/>
        <c:noMultiLvlLbl val="0"/>
      </c:catAx>
      <c:valAx>
        <c:axId val="2392336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923212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Jammerbugt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[1]Tendens!$H$1</c:f>
              <c:strCache>
                <c:ptCount val="1"/>
                <c:pt idx="0">
                  <c:v>Opgjort Kronvildt</c:v>
                </c:pt>
              </c:strCache>
            </c:strRef>
          </c:tx>
          <c:spPr>
            <a:ln w="34925" cmpd="sng">
              <a:prstDash val="solid"/>
            </a:ln>
          </c:spPr>
          <c:marker>
            <c:symbol val="none"/>
          </c:marker>
          <c:cat>
            <c:strRef>
              <c:f>[1]Tendens!$G$2:$G$10</c:f>
              <c:strCache>
                <c:ptCount val="9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</c:strCache>
            </c:strRef>
          </c:cat>
          <c:val>
            <c:numRef>
              <c:f>[1]Tendens!$H$2:$H$10</c:f>
              <c:numCache>
                <c:formatCode>General</c:formatCode>
                <c:ptCount val="9"/>
                <c:pt idx="1">
                  <c:v>856</c:v>
                </c:pt>
                <c:pt idx="2">
                  <c:v>839</c:v>
                </c:pt>
                <c:pt idx="3">
                  <c:v>978</c:v>
                </c:pt>
                <c:pt idx="4">
                  <c:v>1122</c:v>
                </c:pt>
                <c:pt idx="5">
                  <c:v>1167</c:v>
                </c:pt>
                <c:pt idx="6">
                  <c:v>1070</c:v>
                </c:pt>
                <c:pt idx="7">
                  <c:v>1007</c:v>
                </c:pt>
                <c:pt idx="8">
                  <c:v>920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C2-4507-B841-B59D5962A910}"/>
            </c:ext>
          </c:extLst>
        </c:ser>
        <c:ser>
          <c:idx val="1"/>
          <c:order val="1"/>
          <c:tx>
            <c:strRef>
              <c:f>[1]Tendens!$I$1</c:f>
              <c:strCache>
                <c:ptCount val="1"/>
                <c:pt idx="0">
                  <c:v>Afskudt Kronvildt</c:v>
                </c:pt>
              </c:strCache>
            </c:strRef>
          </c:tx>
          <c:spPr>
            <a:ln w="34925" cap="sq">
              <a:solidFill>
                <a:schemeClr val="accent1"/>
              </a:solidFill>
              <a:prstDash val="sysDash"/>
            </a:ln>
          </c:spPr>
          <c:marker>
            <c:symbol val="none"/>
          </c:marker>
          <c:cat>
            <c:strRef>
              <c:f>[1]Tendens!$G$2:$G$10</c:f>
              <c:strCache>
                <c:ptCount val="9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</c:strCache>
            </c:strRef>
          </c:cat>
          <c:val>
            <c:numRef>
              <c:f>[1]Tendens!$I$2:$I$10</c:f>
              <c:numCache>
                <c:formatCode>General</c:formatCode>
                <c:ptCount val="9"/>
                <c:pt idx="0">
                  <c:v>313</c:v>
                </c:pt>
                <c:pt idx="1">
                  <c:v>267</c:v>
                </c:pt>
                <c:pt idx="2">
                  <c:v>264</c:v>
                </c:pt>
                <c:pt idx="3">
                  <c:v>294</c:v>
                </c:pt>
                <c:pt idx="4">
                  <c:v>267</c:v>
                </c:pt>
                <c:pt idx="5">
                  <c:v>369</c:v>
                </c:pt>
                <c:pt idx="6">
                  <c:v>298</c:v>
                </c:pt>
                <c:pt idx="7">
                  <c:v>278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C2-4507-B841-B59D5962A910}"/>
            </c:ext>
          </c:extLst>
        </c:ser>
        <c:ser>
          <c:idx val="2"/>
          <c:order val="2"/>
          <c:tx>
            <c:strRef>
              <c:f>[1]Tendens!$J$1</c:f>
              <c:strCache>
                <c:ptCount val="1"/>
                <c:pt idx="0">
                  <c:v>Opgjort Dåvildt</c:v>
                </c:pt>
              </c:strCache>
            </c:strRef>
          </c:tx>
          <c:spPr>
            <a:ln w="34925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[1]Tendens!$G$2:$G$10</c:f>
              <c:strCache>
                <c:ptCount val="9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</c:strCache>
            </c:strRef>
          </c:cat>
          <c:val>
            <c:numRef>
              <c:f>[1]Tendens!$J$2:$J$10</c:f>
              <c:numCache>
                <c:formatCode>General</c:formatCode>
                <c:ptCount val="9"/>
                <c:pt idx="1">
                  <c:v>638</c:v>
                </c:pt>
                <c:pt idx="2">
                  <c:v>735</c:v>
                </c:pt>
                <c:pt idx="3">
                  <c:v>785</c:v>
                </c:pt>
                <c:pt idx="4">
                  <c:v>775</c:v>
                </c:pt>
                <c:pt idx="5">
                  <c:v>755</c:v>
                </c:pt>
                <c:pt idx="6">
                  <c:v>820</c:v>
                </c:pt>
                <c:pt idx="7">
                  <c:v>815</c:v>
                </c:pt>
                <c:pt idx="8">
                  <c:v>840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2C2-4507-B841-B59D5962A910}"/>
            </c:ext>
          </c:extLst>
        </c:ser>
        <c:ser>
          <c:idx val="3"/>
          <c:order val="3"/>
          <c:tx>
            <c:strRef>
              <c:f>[1]Tendens!$K$1</c:f>
              <c:strCache>
                <c:ptCount val="1"/>
                <c:pt idx="0">
                  <c:v>Afskudt Dåvildt</c:v>
                </c:pt>
              </c:strCache>
            </c:strRef>
          </c:tx>
          <c:spPr>
            <a:ln w="34925" cap="sq"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strRef>
              <c:f>[1]Tendens!$G$2:$G$10</c:f>
              <c:strCache>
                <c:ptCount val="9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</c:strCache>
            </c:strRef>
          </c:cat>
          <c:val>
            <c:numRef>
              <c:f>[1]Tendens!$K$2:$K$10</c:f>
              <c:numCache>
                <c:formatCode>General</c:formatCode>
                <c:ptCount val="9"/>
                <c:pt idx="0">
                  <c:v>42</c:v>
                </c:pt>
                <c:pt idx="1">
                  <c:v>247</c:v>
                </c:pt>
                <c:pt idx="2">
                  <c:v>199</c:v>
                </c:pt>
                <c:pt idx="3">
                  <c:v>164</c:v>
                </c:pt>
                <c:pt idx="4">
                  <c:v>191</c:v>
                </c:pt>
                <c:pt idx="5">
                  <c:v>251</c:v>
                </c:pt>
                <c:pt idx="6">
                  <c:v>266</c:v>
                </c:pt>
                <c:pt idx="7">
                  <c:v>227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2C2-4507-B841-B59D5962A9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232128"/>
        <c:axId val="239233664"/>
      </c:lineChart>
      <c:catAx>
        <c:axId val="2392321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820000"/>
          <a:lstStyle/>
          <a:p>
            <a:pPr>
              <a:defRPr/>
            </a:pPr>
            <a:endParaRPr lang="da-DK"/>
          </a:p>
        </c:txPr>
        <c:crossAx val="239233664"/>
        <c:crosses val="autoZero"/>
        <c:auto val="1"/>
        <c:lblAlgn val="ctr"/>
        <c:lblOffset val="100"/>
        <c:noMultiLvlLbl val="0"/>
      </c:catAx>
      <c:valAx>
        <c:axId val="2392336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923212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Frederikshavn-Hjørring-Aalborg-Brønderslev-Morsø-Læsø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[1]Tendens!$N$1</c:f>
              <c:strCache>
                <c:ptCount val="1"/>
                <c:pt idx="0">
                  <c:v>Opgjort Kronvildt</c:v>
                </c:pt>
              </c:strCache>
            </c:strRef>
          </c:tx>
          <c:spPr>
            <a:ln w="34925" cmpd="sng">
              <a:prstDash val="solid"/>
            </a:ln>
          </c:spPr>
          <c:marker>
            <c:symbol val="none"/>
          </c:marker>
          <c:cat>
            <c:strRef>
              <c:f>[1]Tendens!$M$2:$M$10</c:f>
              <c:strCache>
                <c:ptCount val="9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</c:strCache>
            </c:strRef>
          </c:cat>
          <c:val>
            <c:numRef>
              <c:f>[1]Tendens!$N$2:$N$10</c:f>
              <c:numCache>
                <c:formatCode>General</c:formatCode>
                <c:ptCount val="9"/>
                <c:pt idx="1">
                  <c:v>1021</c:v>
                </c:pt>
                <c:pt idx="2">
                  <c:v>937</c:v>
                </c:pt>
                <c:pt idx="3">
                  <c:v>1004</c:v>
                </c:pt>
                <c:pt idx="4">
                  <c:v>1339</c:v>
                </c:pt>
                <c:pt idx="5">
                  <c:v>1445</c:v>
                </c:pt>
                <c:pt idx="6">
                  <c:v>1564</c:v>
                </c:pt>
                <c:pt idx="7">
                  <c:v>1682</c:v>
                </c:pt>
                <c:pt idx="8">
                  <c:v>1750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AB-4019-903C-26B9333A908D}"/>
            </c:ext>
          </c:extLst>
        </c:ser>
        <c:ser>
          <c:idx val="1"/>
          <c:order val="1"/>
          <c:tx>
            <c:strRef>
              <c:f>[1]Tendens!$O$1</c:f>
              <c:strCache>
                <c:ptCount val="1"/>
                <c:pt idx="0">
                  <c:v>Afskudt Kronvildt</c:v>
                </c:pt>
              </c:strCache>
            </c:strRef>
          </c:tx>
          <c:spPr>
            <a:ln w="34925" cap="sq">
              <a:solidFill>
                <a:schemeClr val="accent1"/>
              </a:solidFill>
              <a:prstDash val="sysDash"/>
            </a:ln>
          </c:spPr>
          <c:marker>
            <c:symbol val="none"/>
          </c:marker>
          <c:cat>
            <c:strRef>
              <c:f>[1]Tendens!$M$2:$M$10</c:f>
              <c:strCache>
                <c:ptCount val="9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</c:strCache>
            </c:strRef>
          </c:cat>
          <c:val>
            <c:numRef>
              <c:f>[1]Tendens!$O$2:$O$10</c:f>
              <c:numCache>
                <c:formatCode>General</c:formatCode>
                <c:ptCount val="9"/>
                <c:pt idx="0">
                  <c:v>277</c:v>
                </c:pt>
                <c:pt idx="1">
                  <c:v>264</c:v>
                </c:pt>
                <c:pt idx="2">
                  <c:v>284</c:v>
                </c:pt>
                <c:pt idx="3">
                  <c:v>261</c:v>
                </c:pt>
                <c:pt idx="4">
                  <c:v>271</c:v>
                </c:pt>
                <c:pt idx="5">
                  <c:v>340</c:v>
                </c:pt>
                <c:pt idx="6">
                  <c:v>333</c:v>
                </c:pt>
                <c:pt idx="7">
                  <c:v>398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AB-4019-903C-26B9333A908D}"/>
            </c:ext>
          </c:extLst>
        </c:ser>
        <c:ser>
          <c:idx val="2"/>
          <c:order val="2"/>
          <c:tx>
            <c:strRef>
              <c:f>[1]Tendens!$P$1</c:f>
              <c:strCache>
                <c:ptCount val="1"/>
                <c:pt idx="0">
                  <c:v>Opgjort Dåvildt</c:v>
                </c:pt>
              </c:strCache>
            </c:strRef>
          </c:tx>
          <c:spPr>
            <a:ln w="34925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[1]Tendens!$M$2:$M$10</c:f>
              <c:strCache>
                <c:ptCount val="9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</c:strCache>
            </c:strRef>
          </c:cat>
          <c:val>
            <c:numRef>
              <c:f>[1]Tendens!$P$2:$P$10</c:f>
              <c:numCache>
                <c:formatCode>General</c:formatCode>
                <c:ptCount val="9"/>
                <c:pt idx="1">
                  <c:v>1061</c:v>
                </c:pt>
                <c:pt idx="2">
                  <c:v>1195</c:v>
                </c:pt>
                <c:pt idx="3">
                  <c:v>1331</c:v>
                </c:pt>
                <c:pt idx="4">
                  <c:v>1633</c:v>
                </c:pt>
                <c:pt idx="5">
                  <c:v>1693</c:v>
                </c:pt>
                <c:pt idx="6">
                  <c:v>1867</c:v>
                </c:pt>
                <c:pt idx="7">
                  <c:v>1956</c:v>
                </c:pt>
                <c:pt idx="8">
                  <c:v>1994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CAB-4019-903C-26B9333A908D}"/>
            </c:ext>
          </c:extLst>
        </c:ser>
        <c:ser>
          <c:idx val="3"/>
          <c:order val="3"/>
          <c:tx>
            <c:strRef>
              <c:f>[1]Tendens!$Q$1</c:f>
              <c:strCache>
                <c:ptCount val="1"/>
                <c:pt idx="0">
                  <c:v>Afskudt Dåvildt</c:v>
                </c:pt>
              </c:strCache>
            </c:strRef>
          </c:tx>
          <c:spPr>
            <a:ln w="34925" cap="sq"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strRef>
              <c:f>[1]Tendens!$M$2:$M$10</c:f>
              <c:strCache>
                <c:ptCount val="9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</c:strCache>
            </c:strRef>
          </c:cat>
          <c:val>
            <c:numRef>
              <c:f>[1]Tendens!$Q$2:$Q$10</c:f>
              <c:numCache>
                <c:formatCode>General</c:formatCode>
                <c:ptCount val="9"/>
                <c:pt idx="0">
                  <c:v>294</c:v>
                </c:pt>
                <c:pt idx="1">
                  <c:v>268</c:v>
                </c:pt>
                <c:pt idx="2">
                  <c:v>296</c:v>
                </c:pt>
                <c:pt idx="3">
                  <c:v>330</c:v>
                </c:pt>
                <c:pt idx="4">
                  <c:v>304</c:v>
                </c:pt>
                <c:pt idx="5">
                  <c:v>369</c:v>
                </c:pt>
                <c:pt idx="6">
                  <c:v>413</c:v>
                </c:pt>
                <c:pt idx="7">
                  <c:v>361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CAB-4019-903C-26B9333A90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232128"/>
        <c:axId val="239233664"/>
      </c:lineChart>
      <c:catAx>
        <c:axId val="2392321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da-DK"/>
          </a:p>
        </c:txPr>
        <c:crossAx val="239233664"/>
        <c:crosses val="autoZero"/>
        <c:auto val="1"/>
        <c:lblAlgn val="ctr"/>
        <c:lblOffset val="100"/>
        <c:noMultiLvlLbl val="0"/>
      </c:catAx>
      <c:valAx>
        <c:axId val="2392336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923212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Nordjylland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[1]Tendens!$T$1</c:f>
              <c:strCache>
                <c:ptCount val="1"/>
                <c:pt idx="0">
                  <c:v>Opgjort Kronvildt</c:v>
                </c:pt>
              </c:strCache>
            </c:strRef>
          </c:tx>
          <c:spPr>
            <a:ln w="34925" cmpd="sng">
              <a:prstDash val="solid"/>
            </a:ln>
          </c:spPr>
          <c:marker>
            <c:symbol val="none"/>
          </c:marker>
          <c:cat>
            <c:strRef>
              <c:f>[1]Tendens!$S$2:$S$10</c:f>
              <c:strCache>
                <c:ptCount val="9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</c:strCache>
            </c:strRef>
          </c:cat>
          <c:val>
            <c:numRef>
              <c:f>[1]Tendens!$T$2:$T$10</c:f>
              <c:numCache>
                <c:formatCode>General</c:formatCode>
                <c:ptCount val="9"/>
                <c:pt idx="1">
                  <c:v>3272</c:v>
                </c:pt>
                <c:pt idx="2">
                  <c:v>3341</c:v>
                </c:pt>
                <c:pt idx="3">
                  <c:v>3824</c:v>
                </c:pt>
                <c:pt idx="4">
                  <c:v>4232</c:v>
                </c:pt>
                <c:pt idx="5">
                  <c:v>4235</c:v>
                </c:pt>
                <c:pt idx="6">
                  <c:v>4422</c:v>
                </c:pt>
                <c:pt idx="7">
                  <c:v>4503</c:v>
                </c:pt>
                <c:pt idx="8">
                  <c:v>4492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C3-4E91-B594-909A1ABACB5D}"/>
            </c:ext>
          </c:extLst>
        </c:ser>
        <c:ser>
          <c:idx val="1"/>
          <c:order val="1"/>
          <c:tx>
            <c:strRef>
              <c:f>[1]Tendens!$U$1</c:f>
              <c:strCache>
                <c:ptCount val="1"/>
                <c:pt idx="0">
                  <c:v>Afskudt Kronvildt</c:v>
                </c:pt>
              </c:strCache>
            </c:strRef>
          </c:tx>
          <c:spPr>
            <a:ln w="34925" cap="sq">
              <a:solidFill>
                <a:schemeClr val="accent1"/>
              </a:solidFill>
              <a:prstDash val="sysDash"/>
            </a:ln>
          </c:spPr>
          <c:marker>
            <c:symbol val="none"/>
          </c:marker>
          <c:cat>
            <c:strRef>
              <c:f>[1]Tendens!$S$2:$S$10</c:f>
              <c:strCache>
                <c:ptCount val="9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</c:strCache>
            </c:strRef>
          </c:cat>
          <c:val>
            <c:numRef>
              <c:f>[1]Tendens!$U$2:$U$10</c:f>
              <c:numCache>
                <c:formatCode>General</c:formatCode>
                <c:ptCount val="9"/>
                <c:pt idx="0">
                  <c:v>918</c:v>
                </c:pt>
                <c:pt idx="1">
                  <c:v>915</c:v>
                </c:pt>
                <c:pt idx="2">
                  <c:v>853</c:v>
                </c:pt>
                <c:pt idx="3">
                  <c:v>943</c:v>
                </c:pt>
                <c:pt idx="4">
                  <c:v>960</c:v>
                </c:pt>
                <c:pt idx="5">
                  <c:v>1174</c:v>
                </c:pt>
                <c:pt idx="6">
                  <c:v>1153</c:v>
                </c:pt>
                <c:pt idx="7">
                  <c:v>1265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C3-4E91-B594-909A1ABACB5D}"/>
            </c:ext>
          </c:extLst>
        </c:ser>
        <c:ser>
          <c:idx val="2"/>
          <c:order val="2"/>
          <c:tx>
            <c:strRef>
              <c:f>[1]Tendens!$V$1</c:f>
              <c:strCache>
                <c:ptCount val="1"/>
                <c:pt idx="0">
                  <c:v>Opgjort Dåvildt</c:v>
                </c:pt>
              </c:strCache>
            </c:strRef>
          </c:tx>
          <c:spPr>
            <a:ln w="34925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[1]Tendens!$S$2:$S$10</c:f>
              <c:strCache>
                <c:ptCount val="9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</c:strCache>
            </c:strRef>
          </c:cat>
          <c:val>
            <c:numRef>
              <c:f>[1]Tendens!$V$2:$V$10</c:f>
              <c:numCache>
                <c:formatCode>General</c:formatCode>
                <c:ptCount val="9"/>
                <c:pt idx="1">
                  <c:v>2247</c:v>
                </c:pt>
                <c:pt idx="2">
                  <c:v>2651</c:v>
                </c:pt>
                <c:pt idx="3">
                  <c:v>3017</c:v>
                </c:pt>
                <c:pt idx="4">
                  <c:v>3528</c:v>
                </c:pt>
                <c:pt idx="5">
                  <c:v>3462</c:v>
                </c:pt>
                <c:pt idx="6">
                  <c:v>3692</c:v>
                </c:pt>
                <c:pt idx="7">
                  <c:v>3817</c:v>
                </c:pt>
                <c:pt idx="8">
                  <c:v>3882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C3-4E91-B594-909A1ABACB5D}"/>
            </c:ext>
          </c:extLst>
        </c:ser>
        <c:ser>
          <c:idx val="3"/>
          <c:order val="3"/>
          <c:tx>
            <c:strRef>
              <c:f>[1]Tendens!$W$1</c:f>
              <c:strCache>
                <c:ptCount val="1"/>
                <c:pt idx="0">
                  <c:v>Afskudt Dåvildt</c:v>
                </c:pt>
              </c:strCache>
            </c:strRef>
          </c:tx>
          <c:spPr>
            <a:ln w="34925" cap="sq"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strRef>
              <c:f>[1]Tendens!$S$2:$S$10</c:f>
              <c:strCache>
                <c:ptCount val="9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</c:strCache>
            </c:strRef>
          </c:cat>
          <c:val>
            <c:numRef>
              <c:f>[1]Tendens!$W$2:$W$10</c:f>
              <c:numCache>
                <c:formatCode>General</c:formatCode>
                <c:ptCount val="9"/>
                <c:pt idx="0">
                  <c:v>365</c:v>
                </c:pt>
                <c:pt idx="1">
                  <c:v>721</c:v>
                </c:pt>
                <c:pt idx="2">
                  <c:v>695</c:v>
                </c:pt>
                <c:pt idx="3">
                  <c:v>630</c:v>
                </c:pt>
                <c:pt idx="4">
                  <c:v>690</c:v>
                </c:pt>
                <c:pt idx="5">
                  <c:v>876</c:v>
                </c:pt>
                <c:pt idx="6">
                  <c:v>972</c:v>
                </c:pt>
                <c:pt idx="7">
                  <c:v>874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EC3-4E91-B594-909A1ABACB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232128"/>
        <c:axId val="239233664"/>
      </c:lineChart>
      <c:catAx>
        <c:axId val="2392321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da-DK"/>
          </a:p>
        </c:txPr>
        <c:crossAx val="239233664"/>
        <c:crosses val="autoZero"/>
        <c:auto val="1"/>
        <c:lblAlgn val="ctr"/>
        <c:lblOffset val="100"/>
        <c:noMultiLvlLbl val="0"/>
      </c:catAx>
      <c:valAx>
        <c:axId val="2392336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923212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100011</xdr:rowOff>
    </xdr:from>
    <xdr:to>
      <xdr:col>4</xdr:col>
      <xdr:colOff>895349</xdr:colOff>
      <xdr:row>38</xdr:row>
      <xdr:rowOff>76199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47625</xdr:colOff>
      <xdr:row>11</xdr:row>
      <xdr:rowOff>57149</xdr:rowOff>
    </xdr:from>
    <xdr:to>
      <xdr:col>10</xdr:col>
      <xdr:colOff>904875</xdr:colOff>
      <xdr:row>38</xdr:row>
      <xdr:rowOff>38100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114300</xdr:colOff>
      <xdr:row>11</xdr:row>
      <xdr:rowOff>38099</xdr:rowOff>
    </xdr:from>
    <xdr:to>
      <xdr:col>16</xdr:col>
      <xdr:colOff>914400</xdr:colOff>
      <xdr:row>38</xdr:row>
      <xdr:rowOff>0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66674</xdr:colOff>
      <xdr:row>11</xdr:row>
      <xdr:rowOff>57148</xdr:rowOff>
    </xdr:from>
    <xdr:to>
      <xdr:col>23</xdr:col>
      <xdr:colOff>47624</xdr:colOff>
      <xdr:row>37</xdr:row>
      <xdr:rowOff>152399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HY\F&#230;lles\Intern%20drift\Myndighedsopg\Jagtlov\Hjortevildtt&#230;llinger\2021\Data\Hjortevildtt&#230;lling%20MASTER%20DOKUMENTET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gram1"/>
      <sheetName val="Bestandsopgørelse"/>
      <sheetName val="Kommunevis vildtudbytte"/>
      <sheetName val="Sammenstilling"/>
      <sheetName val="Tendens"/>
    </sheetNames>
    <sheetDataSet>
      <sheetData sheetId="0" refreshError="1"/>
      <sheetData sheetId="1">
        <row r="3">
          <cell r="O3">
            <v>3272</v>
          </cell>
          <cell r="S3">
            <v>1395</v>
          </cell>
        </row>
        <row r="4">
          <cell r="O4">
            <v>2247</v>
          </cell>
          <cell r="S4">
            <v>548</v>
          </cell>
        </row>
        <row r="8">
          <cell r="O8">
            <v>3341</v>
          </cell>
          <cell r="S8">
            <v>1545</v>
          </cell>
        </row>
        <row r="9">
          <cell r="O9">
            <v>2651</v>
          </cell>
          <cell r="S9">
            <v>721</v>
          </cell>
        </row>
        <row r="13">
          <cell r="O13">
            <v>3824</v>
          </cell>
          <cell r="S13">
            <v>1822</v>
          </cell>
        </row>
        <row r="14">
          <cell r="O14">
            <v>3017</v>
          </cell>
          <cell r="S14">
            <v>901</v>
          </cell>
        </row>
        <row r="18">
          <cell r="O18">
            <v>4232</v>
          </cell>
          <cell r="S18">
            <v>1771</v>
          </cell>
        </row>
        <row r="19">
          <cell r="O19">
            <v>3528</v>
          </cell>
          <cell r="S19">
            <v>1120</v>
          </cell>
        </row>
        <row r="23">
          <cell r="O23">
            <v>4235</v>
          </cell>
          <cell r="S23">
            <v>1623</v>
          </cell>
          <cell r="T23">
            <v>1167</v>
          </cell>
          <cell r="U23">
            <v>1445</v>
          </cell>
        </row>
        <row r="24">
          <cell r="O24">
            <v>3462</v>
          </cell>
          <cell r="S24">
            <v>1014</v>
          </cell>
          <cell r="T24">
            <v>755</v>
          </cell>
          <cell r="U24">
            <v>1693</v>
          </cell>
        </row>
        <row r="28">
          <cell r="S28">
            <v>1788</v>
          </cell>
          <cell r="T28">
            <v>1070</v>
          </cell>
          <cell r="U28">
            <v>1564</v>
          </cell>
        </row>
        <row r="29">
          <cell r="S29">
            <v>1005</v>
          </cell>
          <cell r="T29">
            <v>820</v>
          </cell>
          <cell r="U29">
            <v>1867</v>
          </cell>
        </row>
        <row r="33">
          <cell r="O33">
            <v>4503</v>
          </cell>
          <cell r="S33">
            <v>1814</v>
          </cell>
          <cell r="T33">
            <v>1007</v>
          </cell>
          <cell r="U33">
            <v>1682</v>
          </cell>
        </row>
        <row r="34">
          <cell r="O34">
            <v>3817</v>
          </cell>
          <cell r="S34">
            <v>1046</v>
          </cell>
          <cell r="T34">
            <v>815</v>
          </cell>
          <cell r="U34">
            <v>1956</v>
          </cell>
        </row>
        <row r="38">
          <cell r="O38">
            <v>4492</v>
          </cell>
          <cell r="S38">
            <v>1822</v>
          </cell>
          <cell r="T38">
            <v>920</v>
          </cell>
          <cell r="U38">
            <v>1750</v>
          </cell>
        </row>
        <row r="39">
          <cell r="O39">
            <v>3882</v>
          </cell>
          <cell r="S39">
            <v>1048</v>
          </cell>
          <cell r="T39">
            <v>840</v>
          </cell>
          <cell r="U39">
            <v>1994</v>
          </cell>
        </row>
      </sheetData>
      <sheetData sheetId="2">
        <row r="2">
          <cell r="J2">
            <v>918</v>
          </cell>
        </row>
        <row r="3">
          <cell r="J3">
            <v>915</v>
          </cell>
        </row>
        <row r="4">
          <cell r="J4">
            <v>853</v>
          </cell>
        </row>
        <row r="5">
          <cell r="J5">
            <v>943</v>
          </cell>
        </row>
        <row r="6">
          <cell r="J6">
            <v>960</v>
          </cell>
        </row>
        <row r="7">
          <cell r="C7">
            <v>44</v>
          </cell>
          <cell r="D7">
            <v>153</v>
          </cell>
          <cell r="F7">
            <v>56</v>
          </cell>
          <cell r="G7">
            <v>80</v>
          </cell>
          <cell r="H7">
            <v>7</v>
          </cell>
        </row>
        <row r="8">
          <cell r="B8">
            <v>522</v>
          </cell>
          <cell r="C8">
            <v>50</v>
          </cell>
          <cell r="D8">
            <v>168</v>
          </cell>
          <cell r="E8">
            <v>298</v>
          </cell>
          <cell r="F8">
            <v>50</v>
          </cell>
          <cell r="G8">
            <v>64</v>
          </cell>
          <cell r="H8">
            <v>1</v>
          </cell>
          <cell r="J8">
            <v>1153</v>
          </cell>
        </row>
        <row r="9">
          <cell r="B9">
            <v>589</v>
          </cell>
          <cell r="C9">
            <v>49</v>
          </cell>
          <cell r="D9">
            <v>181</v>
          </cell>
          <cell r="E9">
            <v>278</v>
          </cell>
          <cell r="F9">
            <v>47</v>
          </cell>
          <cell r="G9">
            <v>119</v>
          </cell>
          <cell r="H9">
            <v>2</v>
          </cell>
          <cell r="I9">
            <v>0</v>
          </cell>
          <cell r="J9">
            <v>1265</v>
          </cell>
        </row>
        <row r="14">
          <cell r="J14">
            <v>365</v>
          </cell>
        </row>
        <row r="15">
          <cell r="J15">
            <v>721</v>
          </cell>
        </row>
        <row r="16">
          <cell r="J16">
            <v>695</v>
          </cell>
        </row>
        <row r="17">
          <cell r="J17">
            <v>630</v>
          </cell>
        </row>
        <row r="18">
          <cell r="J18">
            <v>690</v>
          </cell>
        </row>
        <row r="19">
          <cell r="C19">
            <v>124</v>
          </cell>
          <cell r="D19">
            <v>109</v>
          </cell>
          <cell r="F19">
            <v>42</v>
          </cell>
          <cell r="G19">
            <v>85</v>
          </cell>
          <cell r="H19">
            <v>1</v>
          </cell>
          <cell r="I19">
            <v>8</v>
          </cell>
        </row>
        <row r="20">
          <cell r="B20">
            <v>293</v>
          </cell>
          <cell r="C20">
            <v>85</v>
          </cell>
          <cell r="D20">
            <v>129</v>
          </cell>
          <cell r="E20">
            <v>266</v>
          </cell>
          <cell r="F20">
            <v>65</v>
          </cell>
          <cell r="G20">
            <v>124</v>
          </cell>
          <cell r="H20">
            <v>10</v>
          </cell>
          <cell r="J20">
            <v>972</v>
          </cell>
        </row>
        <row r="21">
          <cell r="B21">
            <v>286</v>
          </cell>
          <cell r="C21">
            <v>78</v>
          </cell>
          <cell r="D21">
            <v>113</v>
          </cell>
          <cell r="E21">
            <v>227</v>
          </cell>
          <cell r="F21">
            <v>38</v>
          </cell>
          <cell r="G21">
            <v>118</v>
          </cell>
          <cell r="H21">
            <v>4</v>
          </cell>
          <cell r="I21">
            <v>10</v>
          </cell>
          <cell r="J21">
            <v>874</v>
          </cell>
        </row>
      </sheetData>
      <sheetData sheetId="3"/>
      <sheetData sheetId="4">
        <row r="1">
          <cell r="B1" t="str">
            <v>Opgjort Kronvildt</v>
          </cell>
          <cell r="C1" t="str">
            <v>Afskudt Kronvildt</v>
          </cell>
          <cell r="D1" t="str">
            <v>Opgjort Dåvildt</v>
          </cell>
          <cell r="E1" t="str">
            <v>Afskudt Dåvildt</v>
          </cell>
          <cell r="H1" t="str">
            <v>Opgjort Kronvildt</v>
          </cell>
          <cell r="I1" t="str">
            <v>Afskudt Kronvildt</v>
          </cell>
          <cell r="J1" t="str">
            <v>Opgjort Dåvildt</v>
          </cell>
          <cell r="K1" t="str">
            <v>Afskudt Dåvildt</v>
          </cell>
          <cell r="N1" t="str">
            <v>Opgjort Kronvildt</v>
          </cell>
          <cell r="O1" t="str">
            <v>Afskudt Kronvildt</v>
          </cell>
          <cell r="P1" t="str">
            <v>Opgjort Dåvildt</v>
          </cell>
          <cell r="Q1" t="str">
            <v>Afskudt Dåvildt</v>
          </cell>
          <cell r="T1" t="str">
            <v>Opgjort Kronvildt</v>
          </cell>
          <cell r="U1" t="str">
            <v>Afskudt Kronvildt</v>
          </cell>
          <cell r="V1" t="str">
            <v>Opgjort Dåvildt</v>
          </cell>
          <cell r="W1" t="str">
            <v>Afskudt Dåvildt</v>
          </cell>
        </row>
        <row r="2">
          <cell r="A2" t="str">
            <v>2012/13</v>
          </cell>
          <cell r="C2">
            <v>328</v>
          </cell>
          <cell r="E2">
            <v>29</v>
          </cell>
          <cell r="G2" t="str">
            <v>2012/13</v>
          </cell>
          <cell r="I2">
            <v>313</v>
          </cell>
          <cell r="K2">
            <v>42</v>
          </cell>
          <cell r="M2" t="str">
            <v>2012/13</v>
          </cell>
          <cell r="O2">
            <v>277</v>
          </cell>
          <cell r="Q2">
            <v>294</v>
          </cell>
          <cell r="S2" t="str">
            <v>2012/13</v>
          </cell>
          <cell r="U2">
            <v>918</v>
          </cell>
          <cell r="W2">
            <v>365</v>
          </cell>
        </row>
        <row r="3">
          <cell r="A3" t="str">
            <v>2013/14</v>
          </cell>
          <cell r="B3">
            <v>1395</v>
          </cell>
          <cell r="C3">
            <v>384</v>
          </cell>
          <cell r="D3">
            <v>548</v>
          </cell>
          <cell r="E3">
            <v>206</v>
          </cell>
          <cell r="G3" t="str">
            <v>2013/14</v>
          </cell>
          <cell r="H3">
            <v>856</v>
          </cell>
          <cell r="I3">
            <v>267</v>
          </cell>
          <cell r="J3">
            <v>638</v>
          </cell>
          <cell r="K3">
            <v>247</v>
          </cell>
          <cell r="M3" t="str">
            <v>2013/14</v>
          </cell>
          <cell r="N3">
            <v>1021</v>
          </cell>
          <cell r="O3">
            <v>264</v>
          </cell>
          <cell r="P3">
            <v>1061</v>
          </cell>
          <cell r="Q3">
            <v>268</v>
          </cell>
          <cell r="S3" t="str">
            <v>2013/14</v>
          </cell>
          <cell r="T3">
            <v>3272</v>
          </cell>
          <cell r="U3">
            <v>915</v>
          </cell>
          <cell r="V3">
            <v>2247</v>
          </cell>
          <cell r="W3">
            <v>721</v>
          </cell>
        </row>
        <row r="4">
          <cell r="A4" t="str">
            <v>2014/15</v>
          </cell>
          <cell r="B4">
            <v>1545</v>
          </cell>
          <cell r="C4">
            <v>305</v>
          </cell>
          <cell r="D4">
            <v>721</v>
          </cell>
          <cell r="E4">
            <v>200</v>
          </cell>
          <cell r="G4" t="str">
            <v>2014/15</v>
          </cell>
          <cell r="H4">
            <v>839</v>
          </cell>
          <cell r="I4">
            <v>264</v>
          </cell>
          <cell r="J4">
            <v>735</v>
          </cell>
          <cell r="K4">
            <v>199</v>
          </cell>
          <cell r="M4" t="str">
            <v>2014/15</v>
          </cell>
          <cell r="N4">
            <v>937</v>
          </cell>
          <cell r="O4">
            <v>284</v>
          </cell>
          <cell r="P4">
            <v>1195</v>
          </cell>
          <cell r="Q4">
            <v>296</v>
          </cell>
          <cell r="S4" t="str">
            <v>2014/15</v>
          </cell>
          <cell r="T4">
            <v>3341</v>
          </cell>
          <cell r="U4">
            <v>853</v>
          </cell>
          <cell r="V4">
            <v>2651</v>
          </cell>
          <cell r="W4">
            <v>695</v>
          </cell>
        </row>
        <row r="5">
          <cell r="A5" t="str">
            <v>2015/16</v>
          </cell>
          <cell r="B5">
            <v>1822</v>
          </cell>
          <cell r="C5">
            <v>388</v>
          </cell>
          <cell r="D5">
            <v>901</v>
          </cell>
          <cell r="E5">
            <v>136</v>
          </cell>
          <cell r="G5" t="str">
            <v>2015/16</v>
          </cell>
          <cell r="H5">
            <v>978</v>
          </cell>
          <cell r="I5">
            <v>294</v>
          </cell>
          <cell r="J5">
            <v>785</v>
          </cell>
          <cell r="K5">
            <v>164</v>
          </cell>
          <cell r="M5" t="str">
            <v>2015/16</v>
          </cell>
          <cell r="N5">
            <v>1004</v>
          </cell>
          <cell r="O5">
            <v>261</v>
          </cell>
          <cell r="P5">
            <v>1331</v>
          </cell>
          <cell r="Q5">
            <v>330</v>
          </cell>
          <cell r="S5" t="str">
            <v>2015/16</v>
          </cell>
          <cell r="T5">
            <v>3824</v>
          </cell>
          <cell r="U5">
            <v>943</v>
          </cell>
          <cell r="V5">
            <v>3017</v>
          </cell>
          <cell r="W5">
            <v>630</v>
          </cell>
        </row>
        <row r="6">
          <cell r="A6" t="str">
            <v>2016/17</v>
          </cell>
          <cell r="B6">
            <v>1771</v>
          </cell>
          <cell r="C6">
            <v>422</v>
          </cell>
          <cell r="D6">
            <v>1120</v>
          </cell>
          <cell r="E6">
            <v>195</v>
          </cell>
          <cell r="G6" t="str">
            <v>2016/17</v>
          </cell>
          <cell r="H6">
            <v>1122</v>
          </cell>
          <cell r="I6">
            <v>267</v>
          </cell>
          <cell r="J6">
            <v>775</v>
          </cell>
          <cell r="K6">
            <v>191</v>
          </cell>
          <cell r="M6" t="str">
            <v>2016/17</v>
          </cell>
          <cell r="N6">
            <v>1339</v>
          </cell>
          <cell r="O6">
            <v>271</v>
          </cell>
          <cell r="P6">
            <v>1633</v>
          </cell>
          <cell r="Q6">
            <v>304</v>
          </cell>
          <cell r="S6" t="str">
            <v>2016/17</v>
          </cell>
          <cell r="T6">
            <v>4232</v>
          </cell>
          <cell r="U6">
            <v>960</v>
          </cell>
          <cell r="V6">
            <v>3528</v>
          </cell>
          <cell r="W6">
            <v>690</v>
          </cell>
        </row>
        <row r="7">
          <cell r="A7" t="str">
            <v>2017/18</v>
          </cell>
          <cell r="B7">
            <v>1623</v>
          </cell>
          <cell r="C7">
            <v>465</v>
          </cell>
          <cell r="D7">
            <v>1014</v>
          </cell>
          <cell r="E7">
            <v>256</v>
          </cell>
          <cell r="G7" t="str">
            <v>2017/18</v>
          </cell>
          <cell r="H7">
            <v>1167</v>
          </cell>
          <cell r="I7">
            <v>369</v>
          </cell>
          <cell r="J7">
            <v>755</v>
          </cell>
          <cell r="K7">
            <v>251</v>
          </cell>
          <cell r="M7" t="str">
            <v>2017/18</v>
          </cell>
          <cell r="N7">
            <v>1445</v>
          </cell>
          <cell r="O7">
            <v>340</v>
          </cell>
          <cell r="P7">
            <v>1693</v>
          </cell>
          <cell r="Q7">
            <v>369</v>
          </cell>
          <cell r="S7" t="str">
            <v>2017/18</v>
          </cell>
          <cell r="T7">
            <v>4235</v>
          </cell>
          <cell r="U7">
            <v>1174</v>
          </cell>
          <cell r="V7">
            <v>3462</v>
          </cell>
          <cell r="W7">
            <v>876</v>
          </cell>
        </row>
        <row r="8">
          <cell r="A8" t="str">
            <v>2018/19</v>
          </cell>
          <cell r="B8">
            <v>1788</v>
          </cell>
          <cell r="C8">
            <v>522</v>
          </cell>
          <cell r="D8">
            <v>1005</v>
          </cell>
          <cell r="E8">
            <v>293</v>
          </cell>
          <cell r="G8" t="str">
            <v>2018/19</v>
          </cell>
          <cell r="H8">
            <v>1070</v>
          </cell>
          <cell r="I8">
            <v>298</v>
          </cell>
          <cell r="J8">
            <v>820</v>
          </cell>
          <cell r="K8">
            <v>266</v>
          </cell>
          <cell r="M8" t="str">
            <v>2018/19</v>
          </cell>
          <cell r="N8">
            <v>1564</v>
          </cell>
          <cell r="O8">
            <v>333</v>
          </cell>
          <cell r="P8">
            <v>1867</v>
          </cell>
          <cell r="Q8">
            <v>413</v>
          </cell>
          <cell r="S8" t="str">
            <v>2018/19</v>
          </cell>
          <cell r="T8">
            <v>4422</v>
          </cell>
          <cell r="U8">
            <v>1153</v>
          </cell>
          <cell r="V8">
            <v>3692</v>
          </cell>
          <cell r="W8">
            <v>972</v>
          </cell>
        </row>
        <row r="9">
          <cell r="A9" t="str">
            <v>2019/20</v>
          </cell>
          <cell r="B9">
            <v>1814</v>
          </cell>
          <cell r="C9">
            <v>589</v>
          </cell>
          <cell r="D9">
            <v>1046</v>
          </cell>
          <cell r="E9">
            <v>286</v>
          </cell>
          <cell r="G9" t="str">
            <v>2019/20</v>
          </cell>
          <cell r="H9">
            <v>1007</v>
          </cell>
          <cell r="I9">
            <v>278</v>
          </cell>
          <cell r="J9">
            <v>815</v>
          </cell>
          <cell r="K9">
            <v>227</v>
          </cell>
          <cell r="M9" t="str">
            <v>2019/20</v>
          </cell>
          <cell r="N9">
            <v>1682</v>
          </cell>
          <cell r="O9">
            <v>398</v>
          </cell>
          <cell r="P9">
            <v>1956</v>
          </cell>
          <cell r="Q9">
            <v>361</v>
          </cell>
          <cell r="S9" t="str">
            <v>2019/20</v>
          </cell>
          <cell r="T9">
            <v>4503</v>
          </cell>
          <cell r="U9">
            <v>1265</v>
          </cell>
          <cell r="V9">
            <v>3817</v>
          </cell>
          <cell r="W9">
            <v>874</v>
          </cell>
        </row>
        <row r="10">
          <cell r="A10" t="str">
            <v>2020/21</v>
          </cell>
          <cell r="B10">
            <v>1822</v>
          </cell>
          <cell r="D10">
            <v>1048</v>
          </cell>
          <cell r="G10" t="str">
            <v>2020/21</v>
          </cell>
          <cell r="H10">
            <v>920</v>
          </cell>
          <cell r="J10">
            <v>840</v>
          </cell>
          <cell r="M10" t="str">
            <v>2020/21</v>
          </cell>
          <cell r="N10">
            <v>1750</v>
          </cell>
          <cell r="P10">
            <v>1994</v>
          </cell>
          <cell r="S10" t="str">
            <v>2020/21</v>
          </cell>
          <cell r="T10">
            <v>4492</v>
          </cell>
          <cell r="V10">
            <v>3882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48"/>
  <sheetViews>
    <sheetView tabSelected="1" workbookViewId="0"/>
  </sheetViews>
  <sheetFormatPr defaultRowHeight="14.4" x14ac:dyDescent="0.3"/>
  <cols>
    <col min="1" max="1" width="20.88671875" bestFit="1" customWidth="1"/>
    <col min="2" max="2" width="3.88671875" bestFit="1" customWidth="1"/>
    <col min="3" max="3" width="4.44140625" bestFit="1" customWidth="1"/>
    <col min="4" max="4" width="6" customWidth="1"/>
    <col min="5" max="7" width="5" bestFit="1" customWidth="1"/>
    <col min="8" max="8" width="4.33203125" bestFit="1" customWidth="1"/>
    <col min="9" max="9" width="4.6640625" customWidth="1"/>
    <col min="10" max="10" width="7" bestFit="1" customWidth="1"/>
    <col min="11" max="12" width="5.6640625" bestFit="1" customWidth="1"/>
    <col min="13" max="13" width="5" customWidth="1"/>
    <col min="14" max="14" width="4.5546875" bestFit="1" customWidth="1"/>
    <col min="15" max="15" width="7.109375" bestFit="1" customWidth="1"/>
    <col min="16" max="16" width="7.109375" customWidth="1"/>
    <col min="18" max="18" width="17.5546875" customWidth="1"/>
    <col min="19" max="21" width="22.6640625" customWidth="1"/>
  </cols>
  <sheetData>
    <row r="2" spans="1:21" ht="46.8" x14ac:dyDescent="0.3">
      <c r="A2" s="1" t="s">
        <v>0</v>
      </c>
      <c r="Q2" s="2"/>
      <c r="R2" s="3" t="s">
        <v>1</v>
      </c>
      <c r="S2" s="3" t="s">
        <v>2</v>
      </c>
      <c r="T2" s="3" t="s">
        <v>3</v>
      </c>
      <c r="U2" s="3" t="s">
        <v>4</v>
      </c>
    </row>
    <row r="3" spans="1:21" ht="16.2" thickBot="1" x14ac:dyDescent="0.35">
      <c r="A3" s="4" t="s">
        <v>5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  <c r="K3" s="5">
        <v>10</v>
      </c>
      <c r="L3" s="5"/>
      <c r="M3" s="5">
        <v>11</v>
      </c>
      <c r="N3" s="5">
        <v>12</v>
      </c>
      <c r="O3" s="5" t="s">
        <v>6</v>
      </c>
      <c r="P3" s="6"/>
      <c r="Q3" s="2"/>
      <c r="R3" s="7" t="s">
        <v>5</v>
      </c>
      <c r="S3" s="7" t="s">
        <v>7</v>
      </c>
      <c r="T3" s="8" t="s">
        <v>8</v>
      </c>
      <c r="U3" s="7" t="s">
        <v>9</v>
      </c>
    </row>
    <row r="4" spans="1:21" x14ac:dyDescent="0.3">
      <c r="A4" s="9" t="s">
        <v>10</v>
      </c>
      <c r="B4">
        <v>10</v>
      </c>
      <c r="C4">
        <v>135</v>
      </c>
      <c r="D4">
        <v>825</v>
      </c>
      <c r="E4">
        <v>435</v>
      </c>
      <c r="F4">
        <v>456</v>
      </c>
      <c r="G4">
        <v>400</v>
      </c>
      <c r="H4">
        <v>71</v>
      </c>
      <c r="I4" s="10">
        <v>10</v>
      </c>
      <c r="J4">
        <v>470</v>
      </c>
      <c r="K4">
        <v>450</v>
      </c>
      <c r="M4">
        <v>10</v>
      </c>
      <c r="N4">
        <v>0</v>
      </c>
      <c r="O4">
        <f>SUM(B4:N4)</f>
        <v>3272</v>
      </c>
      <c r="Q4" s="36">
        <v>2014</v>
      </c>
      <c r="R4" s="11" t="s">
        <v>10</v>
      </c>
      <c r="S4" s="11">
        <f>SUM(C4:E4)</f>
        <v>1395</v>
      </c>
      <c r="T4" s="11">
        <f>SUM(F4:G4)</f>
        <v>856</v>
      </c>
      <c r="U4" s="11">
        <f>SUM(B4,H4:N4)</f>
        <v>1021</v>
      </c>
    </row>
    <row r="5" spans="1:21" x14ac:dyDescent="0.3">
      <c r="A5" s="9" t="s">
        <v>11</v>
      </c>
      <c r="B5">
        <v>10</v>
      </c>
      <c r="C5">
        <v>140</v>
      </c>
      <c r="D5">
        <v>120</v>
      </c>
      <c r="E5">
        <v>288</v>
      </c>
      <c r="F5">
        <v>428</v>
      </c>
      <c r="G5">
        <v>210</v>
      </c>
      <c r="H5">
        <v>291</v>
      </c>
      <c r="I5">
        <v>10</v>
      </c>
      <c r="J5">
        <v>270</v>
      </c>
      <c r="K5">
        <v>180</v>
      </c>
      <c r="M5">
        <v>240</v>
      </c>
      <c r="N5">
        <v>60</v>
      </c>
      <c r="O5">
        <f>SUM(B5:N5)</f>
        <v>2247</v>
      </c>
      <c r="Q5" s="36"/>
      <c r="R5" s="12" t="s">
        <v>11</v>
      </c>
      <c r="S5" s="12">
        <f>SUM(C5:E5)</f>
        <v>548</v>
      </c>
      <c r="T5" s="12">
        <f>SUM(F5:G5)</f>
        <v>638</v>
      </c>
      <c r="U5" s="12">
        <f>SUM(B5,H5:N5)</f>
        <v>1061</v>
      </c>
    </row>
    <row r="6" spans="1:21" x14ac:dyDescent="0.3">
      <c r="Q6" s="13"/>
      <c r="R6" s="14"/>
      <c r="S6" s="14"/>
      <c r="T6" s="14"/>
      <c r="U6" s="14"/>
    </row>
    <row r="7" spans="1:21" x14ac:dyDescent="0.3">
      <c r="A7" s="1" t="s">
        <v>12</v>
      </c>
      <c r="Q7" s="13"/>
      <c r="R7" s="15"/>
      <c r="S7" s="15"/>
      <c r="T7" s="15"/>
      <c r="U7" s="15"/>
    </row>
    <row r="8" spans="1:21" x14ac:dyDescent="0.3">
      <c r="A8" s="4" t="s">
        <v>5</v>
      </c>
      <c r="B8" s="5">
        <v>1</v>
      </c>
      <c r="C8" s="5">
        <v>2</v>
      </c>
      <c r="D8" s="5">
        <v>3</v>
      </c>
      <c r="E8" s="5">
        <v>4</v>
      </c>
      <c r="F8" s="5">
        <v>5</v>
      </c>
      <c r="G8" s="5">
        <v>6</v>
      </c>
      <c r="H8" s="5">
        <v>7</v>
      </c>
      <c r="I8" s="5">
        <v>8</v>
      </c>
      <c r="J8" s="5">
        <v>9</v>
      </c>
      <c r="K8" s="5">
        <v>10</v>
      </c>
      <c r="L8" s="5"/>
      <c r="M8" s="5">
        <v>11</v>
      </c>
      <c r="N8" s="5">
        <v>12</v>
      </c>
      <c r="O8" s="5" t="s">
        <v>6</v>
      </c>
      <c r="P8" s="6"/>
      <c r="Q8" s="13"/>
      <c r="R8" s="15"/>
      <c r="S8" s="11"/>
      <c r="T8" s="15"/>
      <c r="U8" s="15"/>
    </row>
    <row r="9" spans="1:21" x14ac:dyDescent="0.3">
      <c r="A9" s="9" t="s">
        <v>10</v>
      </c>
      <c r="B9">
        <v>9</v>
      </c>
      <c r="C9">
        <v>145</v>
      </c>
      <c r="D9">
        <v>710</v>
      </c>
      <c r="E9">
        <v>690</v>
      </c>
      <c r="F9">
        <v>444</v>
      </c>
      <c r="G9">
        <v>395</v>
      </c>
      <c r="H9">
        <v>72</v>
      </c>
      <c r="I9" s="10" t="s">
        <v>13</v>
      </c>
      <c r="J9">
        <v>354</v>
      </c>
      <c r="K9">
        <v>502</v>
      </c>
      <c r="M9" t="s">
        <v>13</v>
      </c>
      <c r="N9">
        <v>0</v>
      </c>
      <c r="O9">
        <f>SUM(B9:N9)+20</f>
        <v>3341</v>
      </c>
      <c r="Q9" s="35">
        <v>2015</v>
      </c>
      <c r="R9" s="12" t="s">
        <v>10</v>
      </c>
      <c r="S9" s="12">
        <f>SUM(C9:E9)</f>
        <v>1545</v>
      </c>
      <c r="T9" s="12">
        <f>SUM(F9:G9)</f>
        <v>839</v>
      </c>
      <c r="U9" s="12">
        <f>SUM(B9,H9:N9)</f>
        <v>937</v>
      </c>
    </row>
    <row r="10" spans="1:21" x14ac:dyDescent="0.3">
      <c r="A10" s="9" t="s">
        <v>11</v>
      </c>
      <c r="B10">
        <v>3</v>
      </c>
      <c r="C10">
        <v>158</v>
      </c>
      <c r="D10">
        <v>130</v>
      </c>
      <c r="E10">
        <v>433</v>
      </c>
      <c r="F10">
        <v>500</v>
      </c>
      <c r="G10">
        <v>235</v>
      </c>
      <c r="H10">
        <v>210</v>
      </c>
      <c r="I10">
        <v>25</v>
      </c>
      <c r="J10">
        <v>332</v>
      </c>
      <c r="K10">
        <v>270</v>
      </c>
      <c r="M10">
        <v>275</v>
      </c>
      <c r="N10">
        <v>80</v>
      </c>
      <c r="O10">
        <f>SUM(B10:N10)</f>
        <v>2651</v>
      </c>
      <c r="Q10" s="35"/>
      <c r="R10" s="12" t="s">
        <v>11</v>
      </c>
      <c r="S10" s="12">
        <f>SUM(C10:E10)</f>
        <v>721</v>
      </c>
      <c r="T10" s="12">
        <f>SUM(F10:G10)</f>
        <v>735</v>
      </c>
      <c r="U10" s="12">
        <f>SUM(B10,H10:N10)</f>
        <v>1195</v>
      </c>
    </row>
    <row r="11" spans="1:21" x14ac:dyDescent="0.3">
      <c r="J11" t="s">
        <v>14</v>
      </c>
      <c r="Q11" s="13"/>
      <c r="R11" s="14"/>
      <c r="S11" s="15"/>
      <c r="T11" s="15"/>
      <c r="U11" s="15"/>
    </row>
    <row r="12" spans="1:21" x14ac:dyDescent="0.3">
      <c r="A12" s="1" t="s">
        <v>15</v>
      </c>
      <c r="Q12" s="13"/>
      <c r="R12" s="15"/>
      <c r="S12" s="15"/>
      <c r="T12" s="15"/>
      <c r="U12" s="15"/>
    </row>
    <row r="13" spans="1:21" x14ac:dyDescent="0.3">
      <c r="A13" s="4" t="s">
        <v>5</v>
      </c>
      <c r="B13" s="5">
        <v>1</v>
      </c>
      <c r="C13" s="5">
        <v>2</v>
      </c>
      <c r="D13" s="5">
        <v>3</v>
      </c>
      <c r="E13" s="5">
        <v>4</v>
      </c>
      <c r="F13" s="5">
        <v>5</v>
      </c>
      <c r="G13" s="5">
        <v>6</v>
      </c>
      <c r="H13" s="5">
        <v>7</v>
      </c>
      <c r="I13" s="5">
        <v>8</v>
      </c>
      <c r="J13" s="5">
        <v>9</v>
      </c>
      <c r="K13" s="5">
        <v>10</v>
      </c>
      <c r="L13" s="5"/>
      <c r="M13" s="5">
        <v>11</v>
      </c>
      <c r="N13" s="5">
        <v>12</v>
      </c>
      <c r="O13" s="5" t="s">
        <v>6</v>
      </c>
      <c r="P13" s="6"/>
      <c r="Q13" s="13"/>
      <c r="R13" s="11"/>
      <c r="S13" s="15"/>
      <c r="T13" s="15"/>
      <c r="U13" s="15"/>
    </row>
    <row r="14" spans="1:21" x14ac:dyDescent="0.3">
      <c r="A14" s="9" t="s">
        <v>10</v>
      </c>
      <c r="B14">
        <v>5</v>
      </c>
      <c r="C14">
        <v>155</v>
      </c>
      <c r="D14">
        <v>880</v>
      </c>
      <c r="E14">
        <v>787</v>
      </c>
      <c r="F14">
        <v>538</v>
      </c>
      <c r="G14">
        <v>440</v>
      </c>
      <c r="H14">
        <v>64</v>
      </c>
      <c r="I14" s="10" t="s">
        <v>13</v>
      </c>
      <c r="J14">
        <v>303</v>
      </c>
      <c r="K14">
        <v>632</v>
      </c>
      <c r="M14" t="s">
        <v>16</v>
      </c>
      <c r="N14">
        <v>0</v>
      </c>
      <c r="O14">
        <f>SUM(B14:N14)+20</f>
        <v>3824</v>
      </c>
      <c r="Q14" s="35">
        <v>2016</v>
      </c>
      <c r="R14" s="12" t="s">
        <v>10</v>
      </c>
      <c r="S14" s="12">
        <f>SUM(C14:E14)</f>
        <v>1822</v>
      </c>
      <c r="T14" s="12">
        <f>SUM(F14:G14)</f>
        <v>978</v>
      </c>
      <c r="U14" s="12">
        <f>SUM(B14,H14:N14)</f>
        <v>1004</v>
      </c>
    </row>
    <row r="15" spans="1:21" x14ac:dyDescent="0.3">
      <c r="A15" s="9" t="s">
        <v>11</v>
      </c>
      <c r="B15">
        <v>1</v>
      </c>
      <c r="C15">
        <v>165</v>
      </c>
      <c r="D15">
        <v>185</v>
      </c>
      <c r="E15">
        <v>551</v>
      </c>
      <c r="F15">
        <v>545</v>
      </c>
      <c r="G15">
        <v>240</v>
      </c>
      <c r="H15">
        <v>188</v>
      </c>
      <c r="I15">
        <v>25</v>
      </c>
      <c r="J15">
        <v>343</v>
      </c>
      <c r="K15">
        <v>334</v>
      </c>
      <c r="M15">
        <f>60+75+150+75</f>
        <v>360</v>
      </c>
      <c r="N15">
        <v>80</v>
      </c>
      <c r="O15">
        <f>SUM(B15:N15)</f>
        <v>3017</v>
      </c>
      <c r="Q15" s="35"/>
      <c r="R15" s="12" t="s">
        <v>11</v>
      </c>
      <c r="S15" s="12">
        <f>SUM(C15:E15)</f>
        <v>901</v>
      </c>
      <c r="T15" s="12">
        <f>SUM(F15:G15)</f>
        <v>785</v>
      </c>
      <c r="U15" s="12">
        <f>SUM(B15,H15:N15)</f>
        <v>1331</v>
      </c>
    </row>
    <row r="16" spans="1:21" x14ac:dyDescent="0.3">
      <c r="J16" t="s">
        <v>17</v>
      </c>
      <c r="Q16" s="13"/>
      <c r="R16" s="14"/>
      <c r="S16" s="15"/>
      <c r="T16" s="15"/>
      <c r="U16" s="15"/>
    </row>
    <row r="17" spans="1:24" x14ac:dyDescent="0.3">
      <c r="A17" s="1" t="s">
        <v>18</v>
      </c>
      <c r="Q17" s="13"/>
      <c r="R17" s="15"/>
      <c r="S17" s="15"/>
      <c r="T17" s="15"/>
      <c r="U17" s="15"/>
    </row>
    <row r="18" spans="1:24" x14ac:dyDescent="0.3">
      <c r="A18" s="4" t="s">
        <v>5</v>
      </c>
      <c r="B18" s="5">
        <v>1</v>
      </c>
      <c r="C18" s="5">
        <v>2</v>
      </c>
      <c r="D18" s="5">
        <v>3</v>
      </c>
      <c r="E18" s="5">
        <v>4</v>
      </c>
      <c r="F18" s="5">
        <v>5</v>
      </c>
      <c r="G18" s="5">
        <v>6</v>
      </c>
      <c r="H18" s="5">
        <v>7</v>
      </c>
      <c r="I18" s="5">
        <v>8</v>
      </c>
      <c r="J18" s="5">
        <v>9</v>
      </c>
      <c r="K18" s="5">
        <v>10</v>
      </c>
      <c r="L18" s="5"/>
      <c r="M18" s="5">
        <v>11</v>
      </c>
      <c r="N18" s="5">
        <v>12</v>
      </c>
      <c r="O18" s="5" t="s">
        <v>6</v>
      </c>
      <c r="P18" s="6"/>
      <c r="Q18" s="13"/>
      <c r="R18" s="11"/>
      <c r="S18" s="15"/>
      <c r="T18" s="15"/>
      <c r="U18" s="15"/>
    </row>
    <row r="19" spans="1:24" x14ac:dyDescent="0.3">
      <c r="A19" s="9" t="s">
        <v>10</v>
      </c>
      <c r="B19">
        <v>12</v>
      </c>
      <c r="C19">
        <v>161</v>
      </c>
      <c r="D19">
        <v>835</v>
      </c>
      <c r="E19">
        <f>125+650</f>
        <v>775</v>
      </c>
      <c r="F19">
        <v>682</v>
      </c>
      <c r="G19">
        <v>440</v>
      </c>
      <c r="H19">
        <v>65</v>
      </c>
      <c r="I19" s="10">
        <v>20</v>
      </c>
      <c r="J19">
        <v>620</v>
      </c>
      <c r="K19">
        <v>612</v>
      </c>
      <c r="M19">
        <v>10</v>
      </c>
      <c r="O19">
        <f>SUM(B19:N19)</f>
        <v>4232</v>
      </c>
      <c r="Q19" s="35">
        <v>2017</v>
      </c>
      <c r="R19" s="12" t="s">
        <v>10</v>
      </c>
      <c r="S19" s="12">
        <f>SUM(C19:E19)</f>
        <v>1771</v>
      </c>
      <c r="T19" s="12">
        <f>SUM(F19:G19)</f>
        <v>1122</v>
      </c>
      <c r="U19" s="12">
        <f>SUM(B19,H19:N19)</f>
        <v>1339</v>
      </c>
    </row>
    <row r="20" spans="1:24" x14ac:dyDescent="0.3">
      <c r="A20" s="9" t="s">
        <v>11</v>
      </c>
      <c r="B20">
        <v>3</v>
      </c>
      <c r="C20">
        <v>175</v>
      </c>
      <c r="D20">
        <v>215</v>
      </c>
      <c r="E20">
        <f>280+450</f>
        <v>730</v>
      </c>
      <c r="F20">
        <v>525</v>
      </c>
      <c r="G20">
        <v>250</v>
      </c>
      <c r="H20">
        <v>190</v>
      </c>
      <c r="I20">
        <v>35</v>
      </c>
      <c r="J20">
        <v>455</v>
      </c>
      <c r="K20">
        <v>420</v>
      </c>
      <c r="M20">
        <v>450</v>
      </c>
      <c r="N20">
        <v>80</v>
      </c>
      <c r="O20">
        <f>SUM(B20:N20)</f>
        <v>3528</v>
      </c>
      <c r="Q20" s="35"/>
      <c r="R20" s="12" t="s">
        <v>11</v>
      </c>
      <c r="S20" s="12">
        <f>SUM(C20:E20)</f>
        <v>1120</v>
      </c>
      <c r="T20" s="12">
        <f>SUM(F20:G20)</f>
        <v>775</v>
      </c>
      <c r="U20" s="12">
        <f>SUM(B20,H20:N20)</f>
        <v>1633</v>
      </c>
    </row>
    <row r="21" spans="1:24" x14ac:dyDescent="0.3">
      <c r="J21" t="s">
        <v>14</v>
      </c>
      <c r="Q21" s="13"/>
      <c r="R21" s="14"/>
      <c r="S21" s="15"/>
      <c r="T21" s="15"/>
      <c r="U21" s="15"/>
    </row>
    <row r="22" spans="1:24" x14ac:dyDescent="0.3">
      <c r="A22" s="1" t="s">
        <v>19</v>
      </c>
      <c r="Q22" s="13"/>
      <c r="R22" s="15"/>
      <c r="S22" s="15"/>
      <c r="T22" s="15"/>
      <c r="U22" s="15"/>
    </row>
    <row r="23" spans="1:24" x14ac:dyDescent="0.3">
      <c r="A23" s="4" t="s">
        <v>5</v>
      </c>
      <c r="B23" s="5">
        <v>1</v>
      </c>
      <c r="C23" s="5">
        <v>2</v>
      </c>
      <c r="D23" s="5">
        <v>3</v>
      </c>
      <c r="E23" s="5">
        <v>4</v>
      </c>
      <c r="F23" s="5">
        <v>5</v>
      </c>
      <c r="G23" s="5">
        <v>6</v>
      </c>
      <c r="H23" s="5">
        <v>7</v>
      </c>
      <c r="I23" s="5">
        <v>8</v>
      </c>
      <c r="J23" s="5">
        <v>9</v>
      </c>
      <c r="K23" s="5" t="s">
        <v>20</v>
      </c>
      <c r="L23" s="5" t="s">
        <v>21</v>
      </c>
      <c r="M23" s="5">
        <v>11</v>
      </c>
      <c r="N23" s="5">
        <v>12</v>
      </c>
      <c r="O23" s="5" t="s">
        <v>6</v>
      </c>
      <c r="P23" s="6"/>
      <c r="Q23" s="13"/>
      <c r="R23" s="11"/>
      <c r="S23" s="15"/>
      <c r="T23" s="15"/>
      <c r="U23" s="15"/>
    </row>
    <row r="24" spans="1:24" x14ac:dyDescent="0.3">
      <c r="A24" s="9" t="s">
        <v>10</v>
      </c>
      <c r="B24">
        <v>10</v>
      </c>
      <c r="C24">
        <v>158</v>
      </c>
      <c r="D24">
        <v>825</v>
      </c>
      <c r="E24">
        <v>640</v>
      </c>
      <c r="F24">
        <v>727</v>
      </c>
      <c r="G24">
        <v>440</v>
      </c>
      <c r="H24">
        <v>73</v>
      </c>
      <c r="I24" s="10">
        <v>20</v>
      </c>
      <c r="J24">
        <v>720</v>
      </c>
      <c r="K24">
        <v>265</v>
      </c>
      <c r="L24">
        <v>347</v>
      </c>
      <c r="M24">
        <v>10</v>
      </c>
      <c r="O24">
        <f>SUM(B24:N24)</f>
        <v>4235</v>
      </c>
      <c r="Q24" s="35">
        <v>2018</v>
      </c>
      <c r="R24" s="12" t="s">
        <v>10</v>
      </c>
      <c r="S24" s="12">
        <f>SUM(C24:E24)</f>
        <v>1623</v>
      </c>
      <c r="T24" s="12">
        <f>SUM(F24:G24)</f>
        <v>1167</v>
      </c>
      <c r="U24" s="12">
        <f>SUM(B24,H24:N24)</f>
        <v>1445</v>
      </c>
    </row>
    <row r="25" spans="1:24" x14ac:dyDescent="0.3">
      <c r="A25" s="9" t="s">
        <v>11</v>
      </c>
      <c r="B25">
        <v>2</v>
      </c>
      <c r="C25">
        <v>189</v>
      </c>
      <c r="D25">
        <v>165</v>
      </c>
      <c r="E25">
        <v>660</v>
      </c>
      <c r="F25">
        <v>495</v>
      </c>
      <c r="G25">
        <v>260</v>
      </c>
      <c r="H25">
        <v>181</v>
      </c>
      <c r="I25">
        <v>35</v>
      </c>
      <c r="J25">
        <v>525</v>
      </c>
      <c r="K25">
        <v>35</v>
      </c>
      <c r="L25">
        <v>385</v>
      </c>
      <c r="M25">
        <v>450</v>
      </c>
      <c r="N25">
        <v>80</v>
      </c>
      <c r="O25">
        <f>SUM(B25:N25)</f>
        <v>3462</v>
      </c>
      <c r="Q25" s="35"/>
      <c r="R25" s="12" t="s">
        <v>11</v>
      </c>
      <c r="S25" s="12">
        <f>SUM(C25:E25)</f>
        <v>1014</v>
      </c>
      <c r="T25" s="12">
        <f>SUM(F25:G25)</f>
        <v>755</v>
      </c>
      <c r="U25" s="12">
        <f>SUM(B25,H25:N25)</f>
        <v>1693</v>
      </c>
    </row>
    <row r="26" spans="1:24" x14ac:dyDescent="0.3">
      <c r="L26" s="16"/>
      <c r="Q26" s="13"/>
      <c r="R26" s="14"/>
      <c r="S26" s="15"/>
      <c r="T26" s="15"/>
      <c r="U26" s="15"/>
      <c r="X26" s="17"/>
    </row>
    <row r="27" spans="1:24" x14ac:dyDescent="0.3">
      <c r="A27" s="1" t="s">
        <v>22</v>
      </c>
      <c r="Q27" s="13"/>
      <c r="R27" s="15"/>
      <c r="S27" s="15"/>
      <c r="T27" s="15"/>
      <c r="U27" s="15"/>
    </row>
    <row r="28" spans="1:24" x14ac:dyDescent="0.3">
      <c r="A28" s="4" t="s">
        <v>5</v>
      </c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5">
        <v>7</v>
      </c>
      <c r="I28" s="5">
        <v>8</v>
      </c>
      <c r="J28" s="5">
        <v>9</v>
      </c>
      <c r="K28" s="5" t="s">
        <v>20</v>
      </c>
      <c r="L28" s="5" t="s">
        <v>21</v>
      </c>
      <c r="M28" s="5">
        <v>11</v>
      </c>
      <c r="N28" s="5">
        <v>12</v>
      </c>
      <c r="O28" s="5" t="s">
        <v>6</v>
      </c>
      <c r="P28" s="6"/>
      <c r="Q28" s="13"/>
      <c r="R28" s="11"/>
      <c r="S28" s="15"/>
      <c r="T28" s="15"/>
      <c r="U28" s="15"/>
    </row>
    <row r="29" spans="1:24" x14ac:dyDescent="0.3">
      <c r="A29" s="9" t="s">
        <v>10</v>
      </c>
      <c r="B29">
        <v>12</v>
      </c>
      <c r="C29">
        <v>173</v>
      </c>
      <c r="D29">
        <v>945</v>
      </c>
      <c r="E29">
        <v>670</v>
      </c>
      <c r="F29">
        <v>680</v>
      </c>
      <c r="G29">
        <v>390</v>
      </c>
      <c r="H29">
        <v>69</v>
      </c>
      <c r="I29" s="10">
        <v>13</v>
      </c>
      <c r="J29">
        <v>860</v>
      </c>
      <c r="K29">
        <v>250</v>
      </c>
      <c r="L29">
        <v>350</v>
      </c>
      <c r="M29">
        <v>10</v>
      </c>
      <c r="O29">
        <f>SUM(B29:N29)</f>
        <v>4422</v>
      </c>
      <c r="Q29" s="35">
        <v>2019</v>
      </c>
      <c r="R29" s="12" t="s">
        <v>10</v>
      </c>
      <c r="S29" s="12">
        <f>SUM(C29:E29)</f>
        <v>1788</v>
      </c>
      <c r="T29" s="12">
        <f>SUM(F29:G29)</f>
        <v>1070</v>
      </c>
      <c r="U29" s="12">
        <f>SUM(B29,H29:N29)</f>
        <v>1564</v>
      </c>
    </row>
    <row r="30" spans="1:24" x14ac:dyDescent="0.3">
      <c r="A30" s="9" t="s">
        <v>11</v>
      </c>
      <c r="B30">
        <v>3</v>
      </c>
      <c r="C30">
        <v>190</v>
      </c>
      <c r="D30">
        <v>215</v>
      </c>
      <c r="E30">
        <v>600</v>
      </c>
      <c r="F30">
        <v>520</v>
      </c>
      <c r="G30">
        <v>300</v>
      </c>
      <c r="H30">
        <v>171</v>
      </c>
      <c r="I30">
        <v>8</v>
      </c>
      <c r="J30">
        <v>745</v>
      </c>
      <c r="K30">
        <v>40</v>
      </c>
      <c r="L30">
        <v>410</v>
      </c>
      <c r="M30">
        <v>420</v>
      </c>
      <c r="N30">
        <v>70</v>
      </c>
      <c r="O30">
        <f>SUM(B30:N30)</f>
        <v>3692</v>
      </c>
      <c r="Q30" s="35"/>
      <c r="R30" s="12" t="s">
        <v>11</v>
      </c>
      <c r="S30" s="12">
        <f>SUM(C30:E30)</f>
        <v>1005</v>
      </c>
      <c r="T30" s="12">
        <f>SUM(F30:G30)</f>
        <v>820</v>
      </c>
      <c r="U30" s="12">
        <f>SUM(B30,H30:N30)</f>
        <v>1867</v>
      </c>
    </row>
    <row r="31" spans="1:24" x14ac:dyDescent="0.3">
      <c r="Q31" s="13"/>
      <c r="R31" s="15"/>
      <c r="S31" s="15"/>
      <c r="T31" s="15"/>
      <c r="U31" s="15"/>
    </row>
    <row r="32" spans="1:24" x14ac:dyDescent="0.3">
      <c r="A32" s="1" t="s">
        <v>23</v>
      </c>
      <c r="Q32" s="13"/>
      <c r="R32" s="15"/>
      <c r="S32" s="15"/>
      <c r="T32" s="15"/>
      <c r="U32" s="15"/>
    </row>
    <row r="33" spans="1:24" x14ac:dyDescent="0.3">
      <c r="A33" s="4" t="s">
        <v>5</v>
      </c>
      <c r="B33" s="5">
        <v>1</v>
      </c>
      <c r="C33" s="5">
        <v>2</v>
      </c>
      <c r="D33" s="5">
        <v>3</v>
      </c>
      <c r="E33" s="5">
        <v>4</v>
      </c>
      <c r="F33" s="5">
        <v>5</v>
      </c>
      <c r="G33" s="5">
        <v>6</v>
      </c>
      <c r="H33" s="5">
        <v>7</v>
      </c>
      <c r="I33" s="5">
        <v>8</v>
      </c>
      <c r="J33" s="5">
        <v>9</v>
      </c>
      <c r="K33" s="5" t="s">
        <v>20</v>
      </c>
      <c r="L33" s="5" t="s">
        <v>21</v>
      </c>
      <c r="M33" s="5">
        <v>11</v>
      </c>
      <c r="N33" s="5">
        <v>12</v>
      </c>
      <c r="O33" s="5" t="s">
        <v>6</v>
      </c>
      <c r="P33" s="6"/>
      <c r="Q33" s="13"/>
      <c r="R33" s="11"/>
      <c r="S33" s="15"/>
      <c r="T33" s="15"/>
      <c r="U33" s="15"/>
    </row>
    <row r="34" spans="1:24" x14ac:dyDescent="0.3">
      <c r="A34" s="9" t="s">
        <v>10</v>
      </c>
      <c r="B34">
        <v>23</v>
      </c>
      <c r="C34">
        <v>184</v>
      </c>
      <c r="D34">
        <v>960</v>
      </c>
      <c r="E34">
        <v>670</v>
      </c>
      <c r="F34">
        <v>627</v>
      </c>
      <c r="G34">
        <v>380</v>
      </c>
      <c r="H34">
        <v>87</v>
      </c>
      <c r="I34" s="10">
        <v>17</v>
      </c>
      <c r="J34">
        <v>845</v>
      </c>
      <c r="K34">
        <v>340</v>
      </c>
      <c r="L34">
        <v>360</v>
      </c>
      <c r="M34">
        <v>10</v>
      </c>
      <c r="O34">
        <f>SUM(B34:N34)</f>
        <v>4503</v>
      </c>
      <c r="Q34" s="35">
        <v>2020</v>
      </c>
      <c r="R34" s="12" t="s">
        <v>10</v>
      </c>
      <c r="S34" s="12">
        <f>SUM(C34:E34)</f>
        <v>1814</v>
      </c>
      <c r="T34" s="12">
        <f>SUM(F34:G34)</f>
        <v>1007</v>
      </c>
      <c r="U34" s="12">
        <f>SUM(B34,H34:N34)</f>
        <v>1682</v>
      </c>
    </row>
    <row r="35" spans="1:24" x14ac:dyDescent="0.3">
      <c r="A35" s="9" t="s">
        <v>11</v>
      </c>
      <c r="B35">
        <v>0</v>
      </c>
      <c r="C35">
        <v>201</v>
      </c>
      <c r="D35">
        <v>195</v>
      </c>
      <c r="E35">
        <v>650</v>
      </c>
      <c r="F35">
        <v>515</v>
      </c>
      <c r="G35">
        <v>300</v>
      </c>
      <c r="H35">
        <v>175</v>
      </c>
      <c r="I35">
        <v>14</v>
      </c>
      <c r="J35">
        <v>760</v>
      </c>
      <c r="K35">
        <v>67</v>
      </c>
      <c r="L35">
        <v>400</v>
      </c>
      <c r="M35">
        <v>430</v>
      </c>
      <c r="N35">
        <v>110</v>
      </c>
      <c r="O35">
        <f>SUM(B35:N35)</f>
        <v>3817</v>
      </c>
      <c r="Q35" s="35"/>
      <c r="R35" s="12" t="s">
        <v>11</v>
      </c>
      <c r="S35" s="12">
        <f>SUM(C35:E35)</f>
        <v>1046</v>
      </c>
      <c r="T35" s="12">
        <f>SUM(F35:G35)</f>
        <v>815</v>
      </c>
      <c r="U35" s="12">
        <f>SUM(B35,H35:N35)</f>
        <v>1956</v>
      </c>
    </row>
    <row r="36" spans="1:24" x14ac:dyDescent="0.3">
      <c r="J36" t="s">
        <v>24</v>
      </c>
      <c r="Q36" s="13"/>
      <c r="R36" s="15"/>
      <c r="S36" s="15"/>
      <c r="T36" s="15"/>
      <c r="U36" s="15"/>
    </row>
    <row r="37" spans="1:24" x14ac:dyDescent="0.3">
      <c r="A37" s="1" t="s">
        <v>25</v>
      </c>
      <c r="Q37" s="13"/>
      <c r="R37" s="15"/>
      <c r="S37" s="15"/>
      <c r="T37" s="15"/>
      <c r="U37" s="15"/>
    </row>
    <row r="38" spans="1:24" x14ac:dyDescent="0.3">
      <c r="A38" s="4" t="s">
        <v>5</v>
      </c>
      <c r="B38" s="5">
        <v>1</v>
      </c>
      <c r="C38" s="5">
        <v>2</v>
      </c>
      <c r="D38" s="5">
        <v>3</v>
      </c>
      <c r="E38" s="5">
        <v>4</v>
      </c>
      <c r="F38" s="5">
        <v>5</v>
      </c>
      <c r="G38" s="5">
        <v>6</v>
      </c>
      <c r="H38" s="5">
        <v>7</v>
      </c>
      <c r="I38" s="5">
        <v>8</v>
      </c>
      <c r="J38" s="5">
        <v>9</v>
      </c>
      <c r="K38" s="5" t="s">
        <v>20</v>
      </c>
      <c r="L38" s="5" t="s">
        <v>21</v>
      </c>
      <c r="M38" s="5">
        <v>11</v>
      </c>
      <c r="N38" s="5">
        <v>12</v>
      </c>
      <c r="O38" s="5" t="s">
        <v>6</v>
      </c>
      <c r="P38" s="6"/>
      <c r="Q38" s="13"/>
      <c r="R38" s="11"/>
      <c r="S38" s="11"/>
      <c r="T38" s="11"/>
      <c r="U38" s="11"/>
    </row>
    <row r="39" spans="1:24" x14ac:dyDescent="0.3">
      <c r="A39" s="9" t="s">
        <v>10</v>
      </c>
      <c r="B39">
        <v>23</v>
      </c>
      <c r="C39">
        <v>202</v>
      </c>
      <c r="D39">
        <v>1020</v>
      </c>
      <c r="E39">
        <v>600</v>
      </c>
      <c r="F39">
        <v>570</v>
      </c>
      <c r="G39">
        <v>350</v>
      </c>
      <c r="H39">
        <v>118</v>
      </c>
      <c r="I39" s="10">
        <v>19</v>
      </c>
      <c r="J39">
        <v>845</v>
      </c>
      <c r="K39">
        <v>355</v>
      </c>
      <c r="L39">
        <v>375</v>
      </c>
      <c r="M39">
        <v>15</v>
      </c>
      <c r="O39">
        <f>SUM(B39:N39)</f>
        <v>4492</v>
      </c>
      <c r="Q39" s="36">
        <v>2021</v>
      </c>
      <c r="R39" s="12" t="s">
        <v>10</v>
      </c>
      <c r="S39" s="12">
        <f>SUM(C39:E39)</f>
        <v>1822</v>
      </c>
      <c r="T39" s="12">
        <f>SUM(F39:G39)</f>
        <v>920</v>
      </c>
      <c r="U39" s="12">
        <f>SUM(B39,H39:N39)</f>
        <v>1750</v>
      </c>
    </row>
    <row r="40" spans="1:24" x14ac:dyDescent="0.3">
      <c r="A40" s="9" t="s">
        <v>11</v>
      </c>
      <c r="B40">
        <v>0</v>
      </c>
      <c r="C40">
        <v>208</v>
      </c>
      <c r="D40">
        <v>260</v>
      </c>
      <c r="E40">
        <v>580</v>
      </c>
      <c r="F40">
        <v>510</v>
      </c>
      <c r="G40">
        <v>330</v>
      </c>
      <c r="H40">
        <v>170</v>
      </c>
      <c r="I40">
        <v>16</v>
      </c>
      <c r="J40">
        <v>760</v>
      </c>
      <c r="K40">
        <v>78</v>
      </c>
      <c r="L40">
        <v>410</v>
      </c>
      <c r="M40">
        <v>460</v>
      </c>
      <c r="N40">
        <v>100</v>
      </c>
      <c r="O40">
        <f>SUM(B40:N40)</f>
        <v>3882</v>
      </c>
      <c r="Q40" s="36"/>
      <c r="R40" s="12" t="s">
        <v>11</v>
      </c>
      <c r="S40" s="12">
        <f>SUM(C40:E40)</f>
        <v>1048</v>
      </c>
      <c r="T40" s="12">
        <f>SUM(F40:G40)</f>
        <v>840</v>
      </c>
      <c r="U40" s="12">
        <f>SUM(B40,H40:N40)</f>
        <v>1994</v>
      </c>
    </row>
    <row r="41" spans="1:24" x14ac:dyDescent="0.3">
      <c r="J41" t="s">
        <v>24</v>
      </c>
      <c r="Q41" s="2"/>
    </row>
    <row r="42" spans="1:24" x14ac:dyDescent="0.3">
      <c r="Q42" s="2"/>
    </row>
    <row r="43" spans="1:24" x14ac:dyDescent="0.3">
      <c r="Q43" s="2"/>
    </row>
    <row r="44" spans="1:24" x14ac:dyDescent="0.3">
      <c r="Q44" s="18"/>
      <c r="R44" s="18"/>
      <c r="S44" s="18"/>
    </row>
    <row r="45" spans="1:24" ht="17.399999999999999" x14ac:dyDescent="0.3">
      <c r="Q45" s="19"/>
      <c r="R45" s="19"/>
      <c r="S45" s="19"/>
    </row>
    <row r="46" spans="1:24" x14ac:dyDescent="0.3">
      <c r="Q46" s="20"/>
      <c r="R46" s="20"/>
      <c r="S46" s="20"/>
      <c r="X46" s="21"/>
    </row>
    <row r="47" spans="1:24" x14ac:dyDescent="0.3">
      <c r="Q47" s="20"/>
      <c r="R47" s="20"/>
      <c r="S47" s="20"/>
      <c r="X47" s="21"/>
    </row>
    <row r="48" spans="1:24" x14ac:dyDescent="0.3">
      <c r="Q48" s="20"/>
      <c r="R48" s="20"/>
      <c r="S48" s="20"/>
      <c r="X48" s="21"/>
    </row>
  </sheetData>
  <mergeCells count="8">
    <mergeCell ref="Q34:Q35"/>
    <mergeCell ref="Q39:Q40"/>
    <mergeCell ref="Q4:Q5"/>
    <mergeCell ref="Q9:Q10"/>
    <mergeCell ref="Q14:Q15"/>
    <mergeCell ref="Q19:Q20"/>
    <mergeCell ref="Q24:Q25"/>
    <mergeCell ref="Q29:Q3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4"/>
  <sheetViews>
    <sheetView topLeftCell="B1" zoomScale="80" zoomScaleNormal="80" workbookViewId="0">
      <selection activeCell="I45" sqref="I45"/>
    </sheetView>
  </sheetViews>
  <sheetFormatPr defaultRowHeight="14.4" x14ac:dyDescent="0.3"/>
  <cols>
    <col min="1" max="1" width="9.6640625" bestFit="1" customWidth="1"/>
    <col min="2" max="2" width="16" bestFit="1" customWidth="1"/>
    <col min="3" max="3" width="16.109375" bestFit="1" customWidth="1"/>
    <col min="4" max="4" width="14.109375" bestFit="1" customWidth="1"/>
    <col min="5" max="5" width="14.33203125" bestFit="1" customWidth="1"/>
    <col min="6" max="6" width="2.6640625" customWidth="1"/>
    <col min="7" max="7" width="12" bestFit="1" customWidth="1"/>
    <col min="8" max="8" width="16" bestFit="1" customWidth="1"/>
    <col min="9" max="9" width="16.109375" bestFit="1" customWidth="1"/>
    <col min="10" max="10" width="14.109375" bestFit="1" customWidth="1"/>
    <col min="11" max="11" width="14.33203125" bestFit="1" customWidth="1"/>
    <col min="12" max="12" width="2.44140625" customWidth="1"/>
    <col min="13" max="13" width="16.33203125" customWidth="1"/>
    <col min="14" max="14" width="16" bestFit="1" customWidth="1"/>
    <col min="15" max="15" width="16.109375" bestFit="1" customWidth="1"/>
    <col min="16" max="16" width="14.109375" bestFit="1" customWidth="1"/>
    <col min="17" max="17" width="14.33203125" bestFit="1" customWidth="1"/>
    <col min="18" max="18" width="2.109375" style="27" customWidth="1"/>
    <col min="19" max="19" width="11.5546875" bestFit="1" customWidth="1"/>
    <col min="20" max="20" width="16" bestFit="1" customWidth="1"/>
    <col min="21" max="21" width="16.109375" bestFit="1" customWidth="1"/>
    <col min="22" max="22" width="14.109375" bestFit="1" customWidth="1"/>
    <col min="23" max="23" width="14.33203125" bestFit="1" customWidth="1"/>
  </cols>
  <sheetData>
    <row r="1" spans="1:23" x14ac:dyDescent="0.3">
      <c r="A1" s="22" t="s">
        <v>2</v>
      </c>
      <c r="B1" s="23" t="s">
        <v>26</v>
      </c>
      <c r="C1" s="23" t="s">
        <v>27</v>
      </c>
      <c r="D1" s="23" t="s">
        <v>28</v>
      </c>
      <c r="E1" s="23" t="s">
        <v>29</v>
      </c>
      <c r="F1" s="24"/>
      <c r="G1" s="25" t="s">
        <v>3</v>
      </c>
      <c r="H1" s="23" t="s">
        <v>26</v>
      </c>
      <c r="I1" s="23" t="s">
        <v>27</v>
      </c>
      <c r="J1" s="23" t="s">
        <v>28</v>
      </c>
      <c r="K1" s="23" t="s">
        <v>29</v>
      </c>
      <c r="L1" s="24"/>
      <c r="M1" s="26" t="s">
        <v>4</v>
      </c>
      <c r="N1" s="23" t="s">
        <v>26</v>
      </c>
      <c r="O1" s="23" t="s">
        <v>27</v>
      </c>
      <c r="P1" s="23" t="s">
        <v>28</v>
      </c>
      <c r="Q1" s="23" t="s">
        <v>29</v>
      </c>
      <c r="S1" s="25" t="s">
        <v>30</v>
      </c>
      <c r="T1" s="23" t="s">
        <v>26</v>
      </c>
      <c r="U1" s="23" t="s">
        <v>27</v>
      </c>
      <c r="V1" s="23" t="s">
        <v>28</v>
      </c>
      <c r="W1" s="23" t="s">
        <v>29</v>
      </c>
    </row>
    <row r="2" spans="1:23" x14ac:dyDescent="0.3">
      <c r="A2" s="28" t="s">
        <v>31</v>
      </c>
      <c r="C2">
        <v>328</v>
      </c>
      <c r="E2">
        <v>29</v>
      </c>
      <c r="F2" s="24"/>
      <c r="G2" s="29" t="s">
        <v>31</v>
      </c>
      <c r="I2">
        <v>313</v>
      </c>
      <c r="K2">
        <v>42</v>
      </c>
      <c r="L2" s="24"/>
      <c r="M2" s="29" t="s">
        <v>31</v>
      </c>
      <c r="O2">
        <v>277</v>
      </c>
      <c r="Q2">
        <v>294</v>
      </c>
      <c r="S2" s="29" t="s">
        <v>31</v>
      </c>
      <c r="U2">
        <f>'[1]Kommunevis vildtudbytte'!J2</f>
        <v>918</v>
      </c>
      <c r="W2">
        <f>'[1]Kommunevis vildtudbytte'!J14</f>
        <v>365</v>
      </c>
    </row>
    <row r="3" spans="1:23" x14ac:dyDescent="0.3">
      <c r="A3" s="28" t="s">
        <v>32</v>
      </c>
      <c r="B3">
        <f>[1]Bestandsopgørelse!S3</f>
        <v>1395</v>
      </c>
      <c r="C3">
        <v>384</v>
      </c>
      <c r="D3">
        <f>[1]Bestandsopgørelse!S4</f>
        <v>548</v>
      </c>
      <c r="E3">
        <v>206</v>
      </c>
      <c r="F3" s="24"/>
      <c r="G3" s="29" t="s">
        <v>32</v>
      </c>
      <c r="H3">
        <v>856</v>
      </c>
      <c r="I3">
        <v>267</v>
      </c>
      <c r="J3">
        <v>638</v>
      </c>
      <c r="K3">
        <v>247</v>
      </c>
      <c r="L3" s="24"/>
      <c r="M3" s="29" t="s">
        <v>32</v>
      </c>
      <c r="N3">
        <v>1021</v>
      </c>
      <c r="O3">
        <v>264</v>
      </c>
      <c r="P3">
        <v>1061</v>
      </c>
      <c r="Q3">
        <v>268</v>
      </c>
      <c r="S3" s="29" t="s">
        <v>32</v>
      </c>
      <c r="T3">
        <f>[1]Bestandsopgørelse!O3</f>
        <v>3272</v>
      </c>
      <c r="U3">
        <f>'[1]Kommunevis vildtudbytte'!J3</f>
        <v>915</v>
      </c>
      <c r="V3">
        <f>[1]Bestandsopgørelse!O4</f>
        <v>2247</v>
      </c>
      <c r="W3">
        <f>'[1]Kommunevis vildtudbytte'!J15</f>
        <v>721</v>
      </c>
    </row>
    <row r="4" spans="1:23" x14ac:dyDescent="0.3">
      <c r="A4" s="29" t="s">
        <v>33</v>
      </c>
      <c r="B4">
        <f>[1]Bestandsopgørelse!S8</f>
        <v>1545</v>
      </c>
      <c r="C4">
        <v>305</v>
      </c>
      <c r="D4">
        <f>[1]Bestandsopgørelse!S9</f>
        <v>721</v>
      </c>
      <c r="E4">
        <v>200</v>
      </c>
      <c r="F4" s="24"/>
      <c r="G4" s="29" t="s">
        <v>33</v>
      </c>
      <c r="H4">
        <v>839</v>
      </c>
      <c r="I4">
        <v>264</v>
      </c>
      <c r="J4">
        <v>735</v>
      </c>
      <c r="K4">
        <v>199</v>
      </c>
      <c r="L4" s="24"/>
      <c r="M4" s="29" t="s">
        <v>33</v>
      </c>
      <c r="N4">
        <v>937</v>
      </c>
      <c r="O4">
        <v>284</v>
      </c>
      <c r="P4">
        <v>1195</v>
      </c>
      <c r="Q4">
        <v>296</v>
      </c>
      <c r="S4" s="29" t="s">
        <v>33</v>
      </c>
      <c r="T4">
        <f>[1]Bestandsopgørelse!O8</f>
        <v>3341</v>
      </c>
      <c r="U4">
        <f>'[1]Kommunevis vildtudbytte'!J4</f>
        <v>853</v>
      </c>
      <c r="V4">
        <f>[1]Bestandsopgørelse!O9</f>
        <v>2651</v>
      </c>
      <c r="W4">
        <f>'[1]Kommunevis vildtudbytte'!J16</f>
        <v>695</v>
      </c>
    </row>
    <row r="5" spans="1:23" x14ac:dyDescent="0.3">
      <c r="A5" s="29" t="s">
        <v>34</v>
      </c>
      <c r="B5" s="16">
        <f>[1]Bestandsopgørelse!S13</f>
        <v>1822</v>
      </c>
      <c r="C5" s="17">
        <v>388</v>
      </c>
      <c r="D5">
        <f>[1]Bestandsopgørelse!S14</f>
        <v>901</v>
      </c>
      <c r="E5" s="17">
        <v>136</v>
      </c>
      <c r="F5" s="24"/>
      <c r="G5" s="29" t="s">
        <v>34</v>
      </c>
      <c r="H5">
        <v>978</v>
      </c>
      <c r="I5" s="17">
        <v>294</v>
      </c>
      <c r="J5">
        <v>785</v>
      </c>
      <c r="K5" s="17">
        <v>164</v>
      </c>
      <c r="L5" s="24"/>
      <c r="M5" s="29" t="s">
        <v>34</v>
      </c>
      <c r="N5">
        <v>1004</v>
      </c>
      <c r="O5">
        <v>261</v>
      </c>
      <c r="P5">
        <v>1331</v>
      </c>
      <c r="Q5">
        <v>330</v>
      </c>
      <c r="S5" s="29" t="s">
        <v>34</v>
      </c>
      <c r="T5">
        <f>[1]Bestandsopgørelse!O13</f>
        <v>3824</v>
      </c>
      <c r="U5">
        <f>'[1]Kommunevis vildtudbytte'!J5</f>
        <v>943</v>
      </c>
      <c r="V5">
        <f>[1]Bestandsopgørelse!O14</f>
        <v>3017</v>
      </c>
      <c r="W5">
        <f>'[1]Kommunevis vildtudbytte'!J17</f>
        <v>630</v>
      </c>
    </row>
    <row r="6" spans="1:23" x14ac:dyDescent="0.3">
      <c r="A6" s="29" t="s">
        <v>35</v>
      </c>
      <c r="B6">
        <f>[1]Bestandsopgørelse!S18</f>
        <v>1771</v>
      </c>
      <c r="C6" s="30">
        <v>422</v>
      </c>
      <c r="D6">
        <f>[1]Bestandsopgørelse!S19</f>
        <v>1120</v>
      </c>
      <c r="E6" s="30">
        <v>195</v>
      </c>
      <c r="F6" s="24"/>
      <c r="G6" s="29" t="s">
        <v>35</v>
      </c>
      <c r="H6">
        <v>1122</v>
      </c>
      <c r="I6" s="30">
        <v>267</v>
      </c>
      <c r="J6">
        <v>775</v>
      </c>
      <c r="K6" s="30">
        <v>191</v>
      </c>
      <c r="L6" s="24"/>
      <c r="M6" s="29" t="s">
        <v>35</v>
      </c>
      <c r="N6">
        <v>1339</v>
      </c>
      <c r="O6">
        <v>271</v>
      </c>
      <c r="P6">
        <v>1633</v>
      </c>
      <c r="Q6">
        <v>304</v>
      </c>
      <c r="S6" s="29" t="s">
        <v>35</v>
      </c>
      <c r="T6">
        <f>[1]Bestandsopgørelse!O18</f>
        <v>4232</v>
      </c>
      <c r="U6">
        <f>'[1]Kommunevis vildtudbytte'!J6</f>
        <v>960</v>
      </c>
      <c r="V6">
        <f>[1]Bestandsopgørelse!O19</f>
        <v>3528</v>
      </c>
      <c r="W6">
        <f>'[1]Kommunevis vildtudbytte'!J18</f>
        <v>690</v>
      </c>
    </row>
    <row r="7" spans="1:23" x14ac:dyDescent="0.3">
      <c r="A7" s="29" t="s">
        <v>36</v>
      </c>
      <c r="B7">
        <f>[1]Bestandsopgørelse!S23</f>
        <v>1623</v>
      </c>
      <c r="C7" s="30">
        <v>465</v>
      </c>
      <c r="D7">
        <f>[1]Bestandsopgørelse!S24</f>
        <v>1014</v>
      </c>
      <c r="E7" s="30">
        <v>256</v>
      </c>
      <c r="F7" s="24"/>
      <c r="G7" s="29" t="s">
        <v>36</v>
      </c>
      <c r="H7">
        <f>[1]Bestandsopgørelse!T23</f>
        <v>1167</v>
      </c>
      <c r="I7">
        <v>369</v>
      </c>
      <c r="J7">
        <f>[1]Bestandsopgørelse!T24</f>
        <v>755</v>
      </c>
      <c r="K7" s="30">
        <v>251</v>
      </c>
      <c r="L7" s="24"/>
      <c r="M7" s="29" t="s">
        <v>36</v>
      </c>
      <c r="N7">
        <f>[1]Bestandsopgørelse!U23</f>
        <v>1445</v>
      </c>
      <c r="O7">
        <f>'[1]Kommunevis vildtudbytte'!C7+'[1]Kommunevis vildtudbytte'!D7+'[1]Kommunevis vildtudbytte'!F7+'[1]Kommunevis vildtudbytte'!G7+'[1]Kommunevis vildtudbytte'!H7+'[1]Kommunevis vildtudbytte'!I7</f>
        <v>340</v>
      </c>
      <c r="P7">
        <f>[1]Bestandsopgørelse!U24</f>
        <v>1693</v>
      </c>
      <c r="Q7">
        <f>'[1]Kommunevis vildtudbytte'!C19+'[1]Kommunevis vildtudbytte'!D19+'[1]Kommunevis vildtudbytte'!F19+'[1]Kommunevis vildtudbytte'!G19+'[1]Kommunevis vildtudbytte'!H19+'[1]Kommunevis vildtudbytte'!I19</f>
        <v>369</v>
      </c>
      <c r="S7" s="29" t="s">
        <v>36</v>
      </c>
      <c r="T7">
        <f>[1]Bestandsopgørelse!O23</f>
        <v>4235</v>
      </c>
      <c r="U7">
        <f>C7+I7+O7</f>
        <v>1174</v>
      </c>
      <c r="V7">
        <f>[1]Bestandsopgørelse!O24</f>
        <v>3462</v>
      </c>
      <c r="W7">
        <f>E7+K7+Q7</f>
        <v>876</v>
      </c>
    </row>
    <row r="8" spans="1:23" x14ac:dyDescent="0.3">
      <c r="A8" s="29" t="s">
        <v>37</v>
      </c>
      <c r="B8">
        <f>[1]Bestandsopgørelse!S28</f>
        <v>1788</v>
      </c>
      <c r="C8">
        <f>'[1]Kommunevis vildtudbytte'!B8</f>
        <v>522</v>
      </c>
      <c r="D8">
        <f>[1]Bestandsopgørelse!S29</f>
        <v>1005</v>
      </c>
      <c r="E8">
        <f>'[1]Kommunevis vildtudbytte'!B20</f>
        <v>293</v>
      </c>
      <c r="F8" s="24"/>
      <c r="G8" s="31" t="s">
        <v>37</v>
      </c>
      <c r="H8">
        <f>[1]Bestandsopgørelse!T28</f>
        <v>1070</v>
      </c>
      <c r="I8">
        <f>'[1]Kommunevis vildtudbytte'!E8</f>
        <v>298</v>
      </c>
      <c r="J8">
        <f>[1]Bestandsopgørelse!T29</f>
        <v>820</v>
      </c>
      <c r="K8">
        <f>'[1]Kommunevis vildtudbytte'!E20</f>
        <v>266</v>
      </c>
      <c r="L8" s="24"/>
      <c r="M8" s="31" t="s">
        <v>37</v>
      </c>
      <c r="N8">
        <f>[1]Bestandsopgørelse!U28</f>
        <v>1564</v>
      </c>
      <c r="O8">
        <f>'[1]Kommunevis vildtudbytte'!C8+'[1]Kommunevis vildtudbytte'!D8+'[1]Kommunevis vildtudbytte'!F8+'[1]Kommunevis vildtudbytte'!G8+'[1]Kommunevis vildtudbytte'!H8+'[1]Kommunevis vildtudbytte'!I8</f>
        <v>333</v>
      </c>
      <c r="P8">
        <f>[1]Bestandsopgørelse!U29</f>
        <v>1867</v>
      </c>
      <c r="Q8">
        <f>'[1]Kommunevis vildtudbytte'!C20+'[1]Kommunevis vildtudbytte'!D20+'[1]Kommunevis vildtudbytte'!F20+'[1]Kommunevis vildtudbytte'!G20+'[1]Kommunevis vildtudbytte'!H20+'[1]Kommunevis vildtudbytte'!I20</f>
        <v>413</v>
      </c>
      <c r="S8" s="31" t="s">
        <v>37</v>
      </c>
      <c r="T8">
        <f>B8+H8+N8</f>
        <v>4422</v>
      </c>
      <c r="U8">
        <f>'[1]Kommunevis vildtudbytte'!J8</f>
        <v>1153</v>
      </c>
      <c r="V8">
        <f>D8+J8+P8</f>
        <v>3692</v>
      </c>
      <c r="W8">
        <f>'[1]Kommunevis vildtudbytte'!J20</f>
        <v>972</v>
      </c>
    </row>
    <row r="9" spans="1:23" x14ac:dyDescent="0.3">
      <c r="A9" s="28" t="s">
        <v>38</v>
      </c>
      <c r="B9">
        <f>[1]Bestandsopgørelse!S33</f>
        <v>1814</v>
      </c>
      <c r="C9">
        <f>'[1]Kommunevis vildtudbytte'!B9</f>
        <v>589</v>
      </c>
      <c r="D9">
        <f>[1]Bestandsopgørelse!S34</f>
        <v>1046</v>
      </c>
      <c r="E9">
        <f>'[1]Kommunevis vildtudbytte'!B21</f>
        <v>286</v>
      </c>
      <c r="F9" s="24"/>
      <c r="G9" s="31" t="s">
        <v>38</v>
      </c>
      <c r="H9">
        <f>[1]Bestandsopgørelse!T33</f>
        <v>1007</v>
      </c>
      <c r="I9">
        <f>'[1]Kommunevis vildtudbytte'!E9</f>
        <v>278</v>
      </c>
      <c r="J9">
        <f>[1]Bestandsopgørelse!T34</f>
        <v>815</v>
      </c>
      <c r="K9">
        <f>'[1]Kommunevis vildtudbytte'!E21</f>
        <v>227</v>
      </c>
      <c r="L9" s="24"/>
      <c r="M9" s="31" t="s">
        <v>38</v>
      </c>
      <c r="N9">
        <f>[1]Bestandsopgørelse!U33</f>
        <v>1682</v>
      </c>
      <c r="O9">
        <f>'[1]Kommunevis vildtudbytte'!C9+'[1]Kommunevis vildtudbytte'!D9+'[1]Kommunevis vildtudbytte'!F9+'[1]Kommunevis vildtudbytte'!G9+'[1]Kommunevis vildtudbytte'!H9+'[1]Kommunevis vildtudbytte'!I9</f>
        <v>398</v>
      </c>
      <c r="P9">
        <f>[1]Bestandsopgørelse!U34</f>
        <v>1956</v>
      </c>
      <c r="Q9">
        <f>'[1]Kommunevis vildtudbytte'!C21+'[1]Kommunevis vildtudbytte'!D21+'[1]Kommunevis vildtudbytte'!F21+'[1]Kommunevis vildtudbytte'!G21+'[1]Kommunevis vildtudbytte'!H21+'[1]Kommunevis vildtudbytte'!I21</f>
        <v>361</v>
      </c>
      <c r="S9" s="31" t="s">
        <v>38</v>
      </c>
      <c r="T9">
        <f>[1]Bestandsopgørelse!O33</f>
        <v>4503</v>
      </c>
      <c r="U9">
        <f>'[1]Kommunevis vildtudbytte'!J9</f>
        <v>1265</v>
      </c>
      <c r="V9">
        <f>[1]Bestandsopgørelse!O34</f>
        <v>3817</v>
      </c>
      <c r="W9">
        <f>'[1]Kommunevis vildtudbytte'!J21</f>
        <v>874</v>
      </c>
    </row>
    <row r="10" spans="1:23" x14ac:dyDescent="0.3">
      <c r="A10" s="29" t="s">
        <v>39</v>
      </c>
      <c r="B10">
        <f>[1]Bestandsopgørelse!S38</f>
        <v>1822</v>
      </c>
      <c r="D10">
        <f>[1]Bestandsopgørelse!S39</f>
        <v>1048</v>
      </c>
      <c r="F10" s="24"/>
      <c r="G10" s="29" t="s">
        <v>39</v>
      </c>
      <c r="H10">
        <f>[1]Bestandsopgørelse!T38</f>
        <v>920</v>
      </c>
      <c r="J10">
        <f>[1]Bestandsopgørelse!T39</f>
        <v>840</v>
      </c>
      <c r="L10" s="24"/>
      <c r="M10" s="29" t="s">
        <v>39</v>
      </c>
      <c r="N10">
        <f>[1]Bestandsopgørelse!U38</f>
        <v>1750</v>
      </c>
      <c r="P10">
        <f>[1]Bestandsopgørelse!U39</f>
        <v>1994</v>
      </c>
      <c r="S10" s="29" t="s">
        <v>39</v>
      </c>
      <c r="T10">
        <f>[1]Bestandsopgørelse!O38</f>
        <v>4492</v>
      </c>
      <c r="V10">
        <f>[1]Bestandsopgørelse!O39</f>
        <v>3882</v>
      </c>
    </row>
    <row r="11" spans="1:23" x14ac:dyDescent="0.3">
      <c r="A11" s="32"/>
      <c r="F11" s="24"/>
      <c r="G11" s="30"/>
      <c r="L11" s="24"/>
      <c r="M11" s="30"/>
      <c r="S11" s="30"/>
    </row>
    <row r="12" spans="1:23" x14ac:dyDescent="0.3">
      <c r="A12" s="32"/>
      <c r="F12" s="24"/>
      <c r="L12" s="24"/>
    </row>
    <row r="13" spans="1:23" x14ac:dyDescent="0.3">
      <c r="A13" s="32"/>
      <c r="F13" s="24"/>
      <c r="L13" s="24"/>
    </row>
    <row r="14" spans="1:23" x14ac:dyDescent="0.3">
      <c r="A14" s="32"/>
      <c r="F14" s="24"/>
      <c r="L14" s="24"/>
    </row>
    <row r="15" spans="1:23" x14ac:dyDescent="0.3">
      <c r="A15" s="32"/>
      <c r="F15" s="24"/>
      <c r="L15" s="24"/>
    </row>
    <row r="16" spans="1:23" x14ac:dyDescent="0.3">
      <c r="A16" s="32"/>
      <c r="F16" s="24"/>
      <c r="L16" s="24"/>
    </row>
    <row r="17" spans="1:19" x14ac:dyDescent="0.3">
      <c r="A17" s="32"/>
      <c r="F17" s="24"/>
      <c r="L17" s="24"/>
    </row>
    <row r="18" spans="1:19" x14ac:dyDescent="0.3">
      <c r="F18" s="24"/>
      <c r="L18" s="24"/>
    </row>
    <row r="19" spans="1:19" x14ac:dyDescent="0.3">
      <c r="F19" s="24"/>
      <c r="G19" s="17"/>
      <c r="L19" s="24"/>
      <c r="S19" s="17"/>
    </row>
    <row r="20" spans="1:19" x14ac:dyDescent="0.3">
      <c r="F20" s="24"/>
      <c r="L20" s="24"/>
    </row>
    <row r="21" spans="1:19" x14ac:dyDescent="0.3">
      <c r="F21" s="24"/>
      <c r="L21" s="24"/>
    </row>
    <row r="22" spans="1:19" x14ac:dyDescent="0.3">
      <c r="F22" s="24"/>
      <c r="L22" s="24"/>
    </row>
    <row r="23" spans="1:19" x14ac:dyDescent="0.3">
      <c r="F23" s="24"/>
      <c r="L23" s="24"/>
    </row>
    <row r="24" spans="1:19" x14ac:dyDescent="0.3">
      <c r="F24" s="24"/>
      <c r="L24" s="24"/>
    </row>
    <row r="25" spans="1:19" x14ac:dyDescent="0.3">
      <c r="F25" s="24"/>
      <c r="L25" s="24"/>
    </row>
    <row r="26" spans="1:19" x14ac:dyDescent="0.3">
      <c r="F26" s="24"/>
      <c r="L26" s="24"/>
    </row>
    <row r="27" spans="1:19" x14ac:dyDescent="0.3">
      <c r="F27" s="24"/>
      <c r="I27" s="33"/>
      <c r="L27" s="24"/>
    </row>
    <row r="28" spans="1:19" x14ac:dyDescent="0.3">
      <c r="F28" s="24"/>
      <c r="I28" s="33"/>
      <c r="L28" s="24"/>
    </row>
    <row r="29" spans="1:19" x14ac:dyDescent="0.3">
      <c r="F29" s="24"/>
      <c r="I29" s="33"/>
      <c r="L29" s="24"/>
    </row>
    <row r="30" spans="1:19" x14ac:dyDescent="0.3">
      <c r="F30" s="24"/>
      <c r="L30" s="24"/>
    </row>
    <row r="31" spans="1:19" x14ac:dyDescent="0.3">
      <c r="F31" s="24"/>
      <c r="I31" s="34"/>
      <c r="L31" s="24"/>
    </row>
    <row r="32" spans="1:19" x14ac:dyDescent="0.3">
      <c r="F32" s="24"/>
      <c r="L32" s="24"/>
    </row>
    <row r="33" spans="6:12" x14ac:dyDescent="0.3">
      <c r="F33" s="24"/>
      <c r="L33" s="24"/>
    </row>
    <row r="34" spans="6:12" x14ac:dyDescent="0.3">
      <c r="F34" s="24"/>
      <c r="L34" s="24"/>
    </row>
    <row r="35" spans="6:12" x14ac:dyDescent="0.3">
      <c r="F35" s="24"/>
      <c r="L35" s="24"/>
    </row>
    <row r="36" spans="6:12" x14ac:dyDescent="0.3">
      <c r="F36" s="24"/>
      <c r="L36" s="24"/>
    </row>
    <row r="37" spans="6:12" x14ac:dyDescent="0.3">
      <c r="F37" s="24"/>
      <c r="L37" s="24"/>
    </row>
    <row r="38" spans="6:12" x14ac:dyDescent="0.3">
      <c r="F38" s="24"/>
      <c r="L38" s="24"/>
    </row>
    <row r="39" spans="6:12" x14ac:dyDescent="0.3">
      <c r="F39" s="24"/>
      <c r="L39" s="24"/>
    </row>
    <row r="40" spans="6:12" x14ac:dyDescent="0.3">
      <c r="F40" s="24"/>
      <c r="L40" s="24"/>
    </row>
    <row r="41" spans="6:12" x14ac:dyDescent="0.3">
      <c r="F41" s="24"/>
      <c r="L41" s="24"/>
    </row>
    <row r="42" spans="6:12" x14ac:dyDescent="0.3">
      <c r="F42" s="24"/>
      <c r="L42" s="24"/>
    </row>
    <row r="43" spans="6:12" x14ac:dyDescent="0.3">
      <c r="F43" s="24"/>
      <c r="L43" s="24"/>
    </row>
    <row r="44" spans="6:12" x14ac:dyDescent="0.3">
      <c r="F44" s="24"/>
      <c r="L44" s="24"/>
    </row>
    <row r="45" spans="6:12" x14ac:dyDescent="0.3">
      <c r="F45" s="24"/>
      <c r="L45" s="24"/>
    </row>
    <row r="46" spans="6:12" x14ac:dyDescent="0.3">
      <c r="F46" s="24"/>
      <c r="L46" s="24"/>
    </row>
    <row r="47" spans="6:12" x14ac:dyDescent="0.3">
      <c r="F47" s="24"/>
      <c r="L47" s="24"/>
    </row>
    <row r="48" spans="6:12" x14ac:dyDescent="0.3">
      <c r="F48" s="24"/>
      <c r="L48" s="24"/>
    </row>
    <row r="49" spans="6:12" x14ac:dyDescent="0.3">
      <c r="F49" s="24"/>
      <c r="L49" s="24"/>
    </row>
    <row r="50" spans="6:12" x14ac:dyDescent="0.3">
      <c r="F50" s="24"/>
      <c r="L50" s="24"/>
    </row>
    <row r="51" spans="6:12" x14ac:dyDescent="0.3">
      <c r="F51" s="24"/>
      <c r="L51" s="24"/>
    </row>
    <row r="52" spans="6:12" x14ac:dyDescent="0.3">
      <c r="F52" s="24"/>
      <c r="L52" s="24"/>
    </row>
    <row r="53" spans="6:12" x14ac:dyDescent="0.3">
      <c r="F53" s="24"/>
      <c r="L53" s="24"/>
    </row>
    <row r="54" spans="6:12" x14ac:dyDescent="0.3">
      <c r="F54" s="24"/>
      <c r="L54" s="24"/>
    </row>
    <row r="55" spans="6:12" x14ac:dyDescent="0.3">
      <c r="F55" s="24"/>
      <c r="L55" s="24"/>
    </row>
    <row r="56" spans="6:12" x14ac:dyDescent="0.3">
      <c r="F56" s="24"/>
      <c r="L56" s="24"/>
    </row>
    <row r="57" spans="6:12" x14ac:dyDescent="0.3">
      <c r="F57" s="24"/>
      <c r="L57" s="24"/>
    </row>
    <row r="58" spans="6:12" x14ac:dyDescent="0.3">
      <c r="F58" s="24"/>
      <c r="L58" s="24"/>
    </row>
    <row r="59" spans="6:12" x14ac:dyDescent="0.3">
      <c r="F59" s="24"/>
      <c r="L59" s="24"/>
    </row>
    <row r="60" spans="6:12" x14ac:dyDescent="0.3">
      <c r="F60" s="24"/>
      <c r="L60" s="24"/>
    </row>
    <row r="61" spans="6:12" x14ac:dyDescent="0.3">
      <c r="F61" s="24"/>
      <c r="L61" s="24"/>
    </row>
    <row r="62" spans="6:12" x14ac:dyDescent="0.3">
      <c r="F62" s="24"/>
      <c r="L62" s="24"/>
    </row>
    <row r="63" spans="6:12" x14ac:dyDescent="0.3">
      <c r="F63" s="24"/>
      <c r="L63" s="24"/>
    </row>
    <row r="64" spans="6:12" x14ac:dyDescent="0.3">
      <c r="F64" s="24"/>
      <c r="L64" s="24"/>
    </row>
    <row r="65" spans="6:12" x14ac:dyDescent="0.3">
      <c r="F65" s="24"/>
      <c r="L65" s="24"/>
    </row>
    <row r="66" spans="6:12" x14ac:dyDescent="0.3">
      <c r="F66" s="24"/>
      <c r="L66" s="24"/>
    </row>
    <row r="67" spans="6:12" x14ac:dyDescent="0.3">
      <c r="F67" s="24"/>
      <c r="L67" s="24"/>
    </row>
    <row r="68" spans="6:12" x14ac:dyDescent="0.3">
      <c r="F68" s="24"/>
      <c r="L68" s="24"/>
    </row>
    <row r="69" spans="6:12" x14ac:dyDescent="0.3">
      <c r="F69" s="24"/>
      <c r="L69" s="24"/>
    </row>
    <row r="70" spans="6:12" x14ac:dyDescent="0.3">
      <c r="F70" s="24"/>
      <c r="L70" s="24"/>
    </row>
    <row r="71" spans="6:12" x14ac:dyDescent="0.3">
      <c r="F71" s="24"/>
      <c r="L71" s="24"/>
    </row>
    <row r="72" spans="6:12" x14ac:dyDescent="0.3">
      <c r="F72" s="24"/>
      <c r="L72" s="24"/>
    </row>
    <row r="73" spans="6:12" x14ac:dyDescent="0.3">
      <c r="F73" s="24"/>
      <c r="L73" s="24"/>
    </row>
    <row r="74" spans="6:12" x14ac:dyDescent="0.3">
      <c r="F74" s="24"/>
      <c r="L74" s="24"/>
    </row>
    <row r="75" spans="6:12" x14ac:dyDescent="0.3">
      <c r="F75" s="24"/>
      <c r="L75" s="24"/>
    </row>
    <row r="76" spans="6:12" x14ac:dyDescent="0.3">
      <c r="F76" s="24"/>
      <c r="L76" s="24"/>
    </row>
    <row r="77" spans="6:12" x14ac:dyDescent="0.3">
      <c r="F77" s="24"/>
      <c r="L77" s="24"/>
    </row>
    <row r="78" spans="6:12" x14ac:dyDescent="0.3">
      <c r="F78" s="24"/>
      <c r="L78" s="24"/>
    </row>
    <row r="79" spans="6:12" x14ac:dyDescent="0.3">
      <c r="F79" s="24"/>
      <c r="L79" s="24"/>
    </row>
    <row r="80" spans="6:12" x14ac:dyDescent="0.3">
      <c r="F80" s="24"/>
      <c r="L80" s="24"/>
    </row>
    <row r="81" spans="6:12" x14ac:dyDescent="0.3">
      <c r="F81" s="24"/>
      <c r="L81" s="24"/>
    </row>
    <row r="82" spans="6:12" x14ac:dyDescent="0.3">
      <c r="F82" s="24"/>
      <c r="L82" s="24"/>
    </row>
    <row r="83" spans="6:12" x14ac:dyDescent="0.3">
      <c r="F83" s="24"/>
      <c r="L83" s="24"/>
    </row>
    <row r="84" spans="6:12" x14ac:dyDescent="0.3">
      <c r="F84" s="24"/>
      <c r="L84" s="2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Bestandsopgørelse</vt:lpstr>
      <vt:lpstr>Tendens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Laust Emil Kusk Carlsen</dc:creator>
  <cp:lastModifiedBy>Thomas Wessel Fyhn</cp:lastModifiedBy>
  <dcterms:created xsi:type="dcterms:W3CDTF">2021-04-29T10:43:38Z</dcterms:created>
  <dcterms:modified xsi:type="dcterms:W3CDTF">2021-05-03T06:59:08Z</dcterms:modified>
</cp:coreProperties>
</file>